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.matsumoto\Desktop\20180423\"/>
    </mc:Choice>
  </mc:AlternateContent>
  <workbookProtection workbookAlgorithmName="SHA-512" workbookHashValue="R//Vt6DUXFSVq3AkPbYhIEM+1U60YL4YiQ0zAnMoBB3JMWct5NDBJpUKYDuwElqvqWUU/ilBRiO4oByTcpudbA==" workbookSaltValue="KbCO9onWb4KmVVeQz0H+qA==" workbookSpinCount="100000" lockStructure="1"/>
  <bookViews>
    <workbookView xWindow="0" yWindow="0" windowWidth="20490" windowHeight="7770"/>
  </bookViews>
  <sheets>
    <sheet name="ビットレート値・録画時間" sheetId="1" r:id="rId1"/>
    <sheet name="連動用" sheetId="3" state="hidden" r:id="rId2"/>
    <sheet name="ビットレート値表" sheetId="2" state="hidden" r:id="rId3"/>
  </sheets>
  <definedNames>
    <definedName name="H.264">連動用!$A$1</definedName>
    <definedName name="H.265Plus">連動用!$A$4</definedName>
    <definedName name="ビットレート値表">INDIRECT(ビットレート値・録画時間!$B$1)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2" l="1"/>
  <c r="L30" i="2"/>
  <c r="L31" i="2"/>
  <c r="L32" i="2"/>
  <c r="L33" i="2"/>
  <c r="L34" i="2"/>
  <c r="L35" i="2"/>
  <c r="L36" i="2"/>
  <c r="L28" i="2"/>
  <c r="J29" i="2" l="1"/>
  <c r="J30" i="2"/>
  <c r="J31" i="2"/>
  <c r="J32" i="2"/>
  <c r="J33" i="2"/>
  <c r="J34" i="2"/>
  <c r="J35" i="2"/>
  <c r="J36" i="2"/>
  <c r="J28" i="2"/>
  <c r="K29" i="2"/>
  <c r="K30" i="2"/>
  <c r="K31" i="2"/>
  <c r="K32" i="2"/>
  <c r="K33" i="2"/>
  <c r="K34" i="2"/>
  <c r="K35" i="2"/>
  <c r="K36" i="2"/>
  <c r="H28" i="2"/>
  <c r="E29" i="2"/>
  <c r="E30" i="2"/>
  <c r="E31" i="2"/>
  <c r="E32" i="2"/>
  <c r="E33" i="2"/>
  <c r="E34" i="2"/>
  <c r="E35" i="2"/>
  <c r="E36" i="2"/>
  <c r="E28" i="2"/>
  <c r="K28" i="2"/>
  <c r="I29" i="2"/>
  <c r="I30" i="2"/>
  <c r="I31" i="2"/>
  <c r="I32" i="2"/>
  <c r="I33" i="2"/>
  <c r="I34" i="2"/>
  <c r="I35" i="2"/>
  <c r="I36" i="2"/>
  <c r="I28" i="2"/>
  <c r="H29" i="2"/>
  <c r="H30" i="2"/>
  <c r="H31" i="2"/>
  <c r="H32" i="2"/>
  <c r="H33" i="2"/>
  <c r="H34" i="2"/>
  <c r="H35" i="2"/>
  <c r="H36" i="2"/>
  <c r="G29" i="2"/>
  <c r="G30" i="2"/>
  <c r="G31" i="2"/>
  <c r="G32" i="2"/>
  <c r="G33" i="2"/>
  <c r="G34" i="2"/>
  <c r="G35" i="2"/>
  <c r="G36" i="2"/>
  <c r="G28" i="2"/>
  <c r="F29" i="2"/>
  <c r="F30" i="2"/>
  <c r="F31" i="2"/>
  <c r="F32" i="2"/>
  <c r="F33" i="2"/>
  <c r="F34" i="2"/>
  <c r="F35" i="2"/>
  <c r="F36" i="2"/>
  <c r="Q29" i="2"/>
  <c r="Q30" i="2"/>
  <c r="Q31" i="2"/>
  <c r="Q32" i="2"/>
  <c r="R32" i="2" s="1"/>
  <c r="Q33" i="2"/>
  <c r="Q34" i="2"/>
  <c r="Q35" i="2"/>
  <c r="Q36" i="2"/>
  <c r="R36" i="2" s="1"/>
  <c r="Q28" i="2"/>
  <c r="R28" i="2" s="1"/>
  <c r="P29" i="2"/>
  <c r="P30" i="2"/>
  <c r="P31" i="2"/>
  <c r="P32" i="2"/>
  <c r="P33" i="2"/>
  <c r="P34" i="2"/>
  <c r="P35" i="2"/>
  <c r="P36" i="2"/>
  <c r="P28" i="2"/>
  <c r="O29" i="2"/>
  <c r="O30" i="2"/>
  <c r="O31" i="2"/>
  <c r="O32" i="2"/>
  <c r="O33" i="2"/>
  <c r="O34" i="2"/>
  <c r="O35" i="2"/>
  <c r="O36" i="2"/>
  <c r="O28" i="2"/>
  <c r="N29" i="2"/>
  <c r="N30" i="2"/>
  <c r="N31" i="2"/>
  <c r="N32" i="2"/>
  <c r="N33" i="2"/>
  <c r="N34" i="2"/>
  <c r="N35" i="2"/>
  <c r="N36" i="2"/>
  <c r="N28" i="2"/>
  <c r="M29" i="2"/>
  <c r="M30" i="2"/>
  <c r="M31" i="2"/>
  <c r="M32" i="2"/>
  <c r="M33" i="2"/>
  <c r="M34" i="2"/>
  <c r="M35" i="2"/>
  <c r="M36" i="2"/>
  <c r="M28" i="2"/>
  <c r="F28" i="2"/>
  <c r="D36" i="2"/>
  <c r="R35" i="2"/>
  <c r="D35" i="2"/>
  <c r="R34" i="2"/>
  <c r="D34" i="2"/>
  <c r="R33" i="2"/>
  <c r="D33" i="2"/>
  <c r="D32" i="2"/>
  <c r="R31" i="2"/>
  <c r="D31" i="2"/>
  <c r="R30" i="2"/>
  <c r="D30" i="2"/>
  <c r="R29" i="2"/>
  <c r="D29" i="2"/>
  <c r="D28" i="2"/>
  <c r="Q5" i="2" l="1"/>
  <c r="Q6" i="2"/>
  <c r="Q7" i="2"/>
  <c r="Q8" i="2"/>
  <c r="Q9" i="2"/>
  <c r="Q10" i="2"/>
  <c r="Q11" i="2"/>
  <c r="Q12" i="2"/>
  <c r="Q13" i="2"/>
  <c r="Q14" i="2"/>
  <c r="Q15" i="2"/>
  <c r="Q16" i="2"/>
  <c r="Q17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Q4" i="2"/>
  <c r="R4" i="2" s="1"/>
  <c r="P4" i="2"/>
  <c r="O4" i="2"/>
  <c r="N4" i="2"/>
  <c r="M4" i="2"/>
  <c r="L4" i="2"/>
  <c r="K4" i="2"/>
  <c r="J4" i="2"/>
  <c r="I4" i="2"/>
  <c r="H4" i="2"/>
  <c r="G4" i="2"/>
  <c r="F4" i="2"/>
  <c r="E4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D61" i="1" l="1"/>
  <c r="F61" i="1" s="1"/>
  <c r="G61" i="1" s="1"/>
  <c r="H61" i="1" s="1"/>
  <c r="E61" i="1" l="1"/>
</calcChain>
</file>

<file path=xl/sharedStrings.xml><?xml version="1.0" encoding="utf-8"?>
<sst xmlns="http://schemas.openxmlformats.org/spreadsheetml/2006/main" count="221" uniqueCount="125">
  <si>
    <t>例）</t>
    <rPh sb="0" eb="1">
      <t>レイ</t>
    </rPh>
    <phoneticPr fontId="1"/>
  </si>
  <si>
    <t>カメラ台数</t>
    <rPh sb="3" eb="5">
      <t>ダイスウ</t>
    </rPh>
    <phoneticPr fontId="1"/>
  </si>
  <si>
    <r>
      <t xml:space="preserve">推奨ビットレート値
</t>
    </r>
    <r>
      <rPr>
        <sz val="8"/>
        <color theme="1"/>
        <rFont val="ＭＳ Ｐゴシック"/>
        <family val="3"/>
        <charset val="128"/>
        <scheme val="minor"/>
      </rPr>
      <t>(上記の表より選択願います)</t>
    </r>
    <rPh sb="0" eb="2">
      <t>スイショウ</t>
    </rPh>
    <rPh sb="8" eb="9">
      <t>チ</t>
    </rPh>
    <rPh sb="11" eb="13">
      <t>ジョウキ</t>
    </rPh>
    <rPh sb="14" eb="15">
      <t>ヒョウ</t>
    </rPh>
    <rPh sb="17" eb="20">
      <t>センタクネガ</t>
    </rPh>
    <phoneticPr fontId="1"/>
  </si>
  <si>
    <t>HDD（TB）</t>
    <phoneticPr fontId="1"/>
  </si>
  <si>
    <t>録画期間（週）</t>
    <rPh sb="0" eb="2">
      <t>ロクガ</t>
    </rPh>
    <rPh sb="2" eb="4">
      <t>キカン</t>
    </rPh>
    <rPh sb="5" eb="6">
      <t>シュウ</t>
    </rPh>
    <phoneticPr fontId="1"/>
  </si>
  <si>
    <t>録画期間（月）</t>
    <rPh sb="0" eb="2">
      <t>ロクガ</t>
    </rPh>
    <rPh sb="2" eb="4">
      <t>キカン</t>
    </rPh>
    <rPh sb="5" eb="6">
      <t>ツキ</t>
    </rPh>
    <phoneticPr fontId="1"/>
  </si>
  <si>
    <t>録画日数</t>
    <rPh sb="0" eb="2">
      <t>ロクガ</t>
    </rPh>
    <rPh sb="2" eb="3">
      <t>ニチ</t>
    </rPh>
    <rPh sb="3" eb="4">
      <t>スウ</t>
    </rPh>
    <phoneticPr fontId="1"/>
  </si>
  <si>
    <t>録画時間</t>
    <rPh sb="0" eb="2">
      <t>ロクガ</t>
    </rPh>
    <rPh sb="2" eb="4">
      <t>ジカン</t>
    </rPh>
    <phoneticPr fontId="1"/>
  </si>
  <si>
    <t>録画時間(分)</t>
    <rPh sb="0" eb="2">
      <t>ロクガ</t>
    </rPh>
    <rPh sb="2" eb="4">
      <t>ジカン</t>
    </rPh>
    <rPh sb="5" eb="6">
      <t>フン</t>
    </rPh>
    <phoneticPr fontId="1"/>
  </si>
  <si>
    <t>※上記計算表は、あくまでも目安であって、録画時間を弊社として保証するものではありません。</t>
    <rPh sb="1" eb="3">
      <t>ジョウキ</t>
    </rPh>
    <rPh sb="3" eb="5">
      <t>ケイサン</t>
    </rPh>
    <rPh sb="5" eb="6">
      <t>ヒョウ</t>
    </rPh>
    <rPh sb="13" eb="15">
      <t>メヤス</t>
    </rPh>
    <rPh sb="20" eb="22">
      <t>ロクガ</t>
    </rPh>
    <rPh sb="22" eb="24">
      <t>ジカン</t>
    </rPh>
    <rPh sb="25" eb="27">
      <t>ヘイシャ</t>
    </rPh>
    <rPh sb="30" eb="32">
      <t>ホショウ</t>
    </rPh>
    <phoneticPr fontId="1"/>
  </si>
  <si>
    <t>よって、各現場様毎に、テストの上、ハードディスク容量をご選定ください。</t>
    <rPh sb="4" eb="5">
      <t>カク</t>
    </rPh>
    <rPh sb="5" eb="7">
      <t>ゲンバ</t>
    </rPh>
    <rPh sb="7" eb="8">
      <t>サマ</t>
    </rPh>
    <rPh sb="8" eb="9">
      <t>ゴト</t>
    </rPh>
    <rPh sb="15" eb="16">
      <t>ウエ</t>
    </rPh>
    <rPh sb="24" eb="26">
      <t>ヨウリョウ</t>
    </rPh>
    <rPh sb="28" eb="30">
      <t>センテイ</t>
    </rPh>
    <phoneticPr fontId="1"/>
  </si>
  <si>
    <t>※動きが多い映像の場合は、ビットレートを必ず推奨値まで確保する事をお勧めします。</t>
    <rPh sb="1" eb="2">
      <t>ウゴ</t>
    </rPh>
    <rPh sb="4" eb="5">
      <t>オオ</t>
    </rPh>
    <rPh sb="6" eb="8">
      <t>エイゾウ</t>
    </rPh>
    <rPh sb="9" eb="11">
      <t>バアイ</t>
    </rPh>
    <rPh sb="20" eb="21">
      <t>カナラ</t>
    </rPh>
    <rPh sb="22" eb="24">
      <t>スイショウ</t>
    </rPh>
    <rPh sb="24" eb="25">
      <t>チ</t>
    </rPh>
    <rPh sb="27" eb="29">
      <t>カクホ</t>
    </rPh>
    <rPh sb="31" eb="32">
      <t>コト</t>
    </rPh>
    <rPh sb="34" eb="35">
      <t>スス</t>
    </rPh>
    <phoneticPr fontId="1"/>
  </si>
  <si>
    <t>もし、これよりも小さい値でビットレートを設定すると、固定ビットレート時には、画質が悪くなります。</t>
    <rPh sb="8" eb="9">
      <t>チイ</t>
    </rPh>
    <rPh sb="11" eb="12">
      <t>アタイ</t>
    </rPh>
    <rPh sb="20" eb="22">
      <t>セッテイ</t>
    </rPh>
    <rPh sb="26" eb="28">
      <t>コテイ</t>
    </rPh>
    <rPh sb="34" eb="35">
      <t>ジ</t>
    </rPh>
    <rPh sb="38" eb="40">
      <t>ガシツ</t>
    </rPh>
    <rPh sb="41" eb="42">
      <t>ワル</t>
    </rPh>
    <phoneticPr fontId="1"/>
  </si>
  <si>
    <t>もし、これよりも大きい値でビットレートを設定すると、固定ビットレート時には、ハードディスクを無駄に費消してしまいます。　</t>
    <rPh sb="8" eb="9">
      <t>オオ</t>
    </rPh>
    <rPh sb="11" eb="12">
      <t>アタイ</t>
    </rPh>
    <rPh sb="20" eb="22">
      <t>セッテイ</t>
    </rPh>
    <rPh sb="26" eb="28">
      <t>コテイ</t>
    </rPh>
    <rPh sb="34" eb="35">
      <t>ジ</t>
    </rPh>
    <rPh sb="46" eb="48">
      <t>ムダ</t>
    </rPh>
    <rPh sb="49" eb="51">
      <t>ヒショウ</t>
    </rPh>
    <phoneticPr fontId="1"/>
  </si>
  <si>
    <t>※可変ビットレートとは、　画像の動きが少ない時などに、カメラ側 or レコーダー側で自動的にビットレートを下げる機能</t>
    <rPh sb="1" eb="3">
      <t>カヘン</t>
    </rPh>
    <rPh sb="13" eb="15">
      <t>ガゾウ</t>
    </rPh>
    <rPh sb="16" eb="17">
      <t>ウゴ</t>
    </rPh>
    <rPh sb="19" eb="20">
      <t>スク</t>
    </rPh>
    <rPh sb="22" eb="23">
      <t>トキ</t>
    </rPh>
    <rPh sb="30" eb="31">
      <t>ガワ</t>
    </rPh>
    <rPh sb="40" eb="41">
      <t>ガワ</t>
    </rPh>
    <rPh sb="42" eb="44">
      <t>ジドウ</t>
    </rPh>
    <rPh sb="44" eb="45">
      <t>テキ</t>
    </rPh>
    <rPh sb="53" eb="54">
      <t>サ</t>
    </rPh>
    <rPh sb="56" eb="58">
      <t>キノウ</t>
    </rPh>
    <phoneticPr fontId="1"/>
  </si>
  <si>
    <t>※固定ビットレートとは、　画像の動き等に関わらず、予め設定したビットレートのままで録画を行う機能</t>
    <rPh sb="1" eb="3">
      <t>コテイ</t>
    </rPh>
    <rPh sb="13" eb="15">
      <t>ガゾウ</t>
    </rPh>
    <rPh sb="16" eb="17">
      <t>ウゴ</t>
    </rPh>
    <rPh sb="18" eb="19">
      <t>トウ</t>
    </rPh>
    <rPh sb="20" eb="21">
      <t>カカ</t>
    </rPh>
    <rPh sb="25" eb="26">
      <t>アラカジ</t>
    </rPh>
    <rPh sb="27" eb="29">
      <t>セッテイ</t>
    </rPh>
    <rPh sb="41" eb="43">
      <t>ロクガ</t>
    </rPh>
    <rPh sb="44" eb="45">
      <t>オコナ</t>
    </rPh>
    <rPh sb="46" eb="48">
      <t>キノウ</t>
    </rPh>
    <phoneticPr fontId="1"/>
  </si>
  <si>
    <r>
      <t xml:space="preserve">■カメラ台数、ビットレート、ハードディスク容量から想定した、録画可能時間計算表
</t>
    </r>
    <r>
      <rPr>
        <b/>
        <sz val="12"/>
        <color theme="1"/>
        <rFont val="ＭＳ Ｐゴシック"/>
        <family val="3"/>
        <charset val="128"/>
        <scheme val="minor"/>
      </rPr>
      <t>(固定ビットレート設定時)</t>
    </r>
    <rPh sb="4" eb="6">
      <t>ダイスウ</t>
    </rPh>
    <rPh sb="21" eb="23">
      <t>ヨウリョウ</t>
    </rPh>
    <rPh sb="25" eb="27">
      <t>ソウテイ</t>
    </rPh>
    <rPh sb="30" eb="32">
      <t>ロクガ</t>
    </rPh>
    <rPh sb="32" eb="34">
      <t>カノウ</t>
    </rPh>
    <rPh sb="34" eb="36">
      <t>ジカン</t>
    </rPh>
    <rPh sb="36" eb="38">
      <t>ケイサン</t>
    </rPh>
    <rPh sb="38" eb="39">
      <t>ヒョウ</t>
    </rPh>
    <rPh sb="41" eb="43">
      <t>コテイ</t>
    </rPh>
    <rPh sb="49" eb="51">
      <t>セッテイ</t>
    </rPh>
    <rPh sb="51" eb="52">
      <t>ジ</t>
    </rPh>
    <phoneticPr fontId="1"/>
  </si>
  <si>
    <t>※オレンジ色のセルに数値入力してください</t>
    <rPh sb="5" eb="6">
      <t>イロ</t>
    </rPh>
    <rPh sb="10" eb="12">
      <t>スウチ</t>
    </rPh>
    <rPh sb="12" eb="14">
      <t>ニュウリョク</t>
    </rPh>
    <phoneticPr fontId="1"/>
  </si>
  <si>
    <t>※この書面の無断転載を禁じます</t>
    <rPh sb="3" eb="5">
      <t>ショメン</t>
    </rPh>
    <rPh sb="6" eb="8">
      <t>ムダン</t>
    </rPh>
    <rPh sb="8" eb="10">
      <t>テンサイ</t>
    </rPh>
    <rPh sb="11" eb="12">
      <t>キン</t>
    </rPh>
    <phoneticPr fontId="1"/>
  </si>
  <si>
    <r>
      <t>⇒　</t>
    </r>
    <r>
      <rPr>
        <b/>
        <sz val="11"/>
        <color theme="8" tint="-0.249977111117893"/>
        <rFont val="ＭＳ Ｐゴシック"/>
        <family val="3"/>
        <charset val="128"/>
        <scheme val="minor"/>
      </rPr>
      <t>2048Kbps(Kb／秒)</t>
    </r>
    <r>
      <rPr>
        <sz val="11"/>
        <color theme="1"/>
        <rFont val="ＭＳ Ｐゴシック"/>
        <family val="2"/>
        <charset val="128"/>
        <scheme val="minor"/>
      </rPr>
      <t>　で、ビットレートを設定する事を推奨しています。</t>
    </r>
    <rPh sb="14" eb="15">
      <t>ビョウ</t>
    </rPh>
    <rPh sb="26" eb="28">
      <t>セッテイ</t>
    </rPh>
    <rPh sb="30" eb="31">
      <t>コト</t>
    </rPh>
    <rPh sb="32" eb="34">
      <t>スイショウ</t>
    </rPh>
    <phoneticPr fontId="1"/>
  </si>
  <si>
    <t>ビットレート</t>
    <phoneticPr fontId="1"/>
  </si>
  <si>
    <t>録画解像度</t>
    <rPh sb="0" eb="2">
      <t>ロクガ</t>
    </rPh>
    <rPh sb="2" eb="5">
      <t>カイゾウド</t>
    </rPh>
    <phoneticPr fontId="1"/>
  </si>
  <si>
    <t>12MP(4000x3000)</t>
    <phoneticPr fontId="1"/>
  </si>
  <si>
    <t>6MP(3072x2048)</t>
    <phoneticPr fontId="1"/>
  </si>
  <si>
    <t>5MP(2560x1920)</t>
    <phoneticPr fontId="1"/>
  </si>
  <si>
    <t>4MP(2560x1440)</t>
    <phoneticPr fontId="1"/>
  </si>
  <si>
    <t>3MP(2048x1536)</t>
    <phoneticPr fontId="1"/>
  </si>
  <si>
    <t>2MP/1080P(1920x1080)</t>
    <phoneticPr fontId="1"/>
  </si>
  <si>
    <t>1.3MP(1280x960)</t>
    <phoneticPr fontId="1"/>
  </si>
  <si>
    <t>1MP/720P(1280x720)</t>
    <phoneticPr fontId="1"/>
  </si>
  <si>
    <t>WD1(960x576)</t>
    <phoneticPr fontId="1"/>
  </si>
  <si>
    <t>4CIF(704x576)</t>
    <phoneticPr fontId="1"/>
  </si>
  <si>
    <t>VGA(640x480)</t>
    <phoneticPr fontId="1"/>
  </si>
  <si>
    <t>CIF(352x288)</t>
    <phoneticPr fontId="1"/>
  </si>
  <si>
    <t>QCIF(176x144)</t>
    <phoneticPr fontId="1"/>
  </si>
  <si>
    <t>27033</t>
    <phoneticPr fontId="1"/>
  </si>
  <si>
    <t>22118</t>
    <phoneticPr fontId="1"/>
  </si>
  <si>
    <t>15974</t>
    <phoneticPr fontId="1"/>
  </si>
  <si>
    <t>12288</t>
    <phoneticPr fontId="1"/>
  </si>
  <si>
    <t>9830</t>
    <phoneticPr fontId="1"/>
  </si>
  <si>
    <t>4915</t>
    <phoneticPr fontId="1"/>
  </si>
  <si>
    <t>3360</t>
    <phoneticPr fontId="1"/>
  </si>
  <si>
    <t>2457</t>
    <phoneticPr fontId="1"/>
  </si>
  <si>
    <t>1843</t>
    <phoneticPr fontId="1"/>
  </si>
  <si>
    <t>614</t>
    <phoneticPr fontId="1"/>
  </si>
  <si>
    <t>307</t>
    <phoneticPr fontId="1"/>
  </si>
  <si>
    <t>60</t>
    <phoneticPr fontId="1"/>
  </si>
  <si>
    <t>30</t>
    <phoneticPr fontId="1"/>
  </si>
  <si>
    <t>25</t>
    <phoneticPr fontId="1"/>
  </si>
  <si>
    <t>22</t>
    <phoneticPr fontId="1"/>
  </si>
  <si>
    <t>20</t>
    <phoneticPr fontId="1"/>
  </si>
  <si>
    <t>18</t>
    <phoneticPr fontId="1"/>
  </si>
  <si>
    <t>15</t>
    <phoneticPr fontId="1"/>
  </si>
  <si>
    <t>12.5</t>
    <phoneticPr fontId="1"/>
  </si>
  <si>
    <t>10</t>
    <phoneticPr fontId="1"/>
  </si>
  <si>
    <t>8</t>
    <phoneticPr fontId="1"/>
  </si>
  <si>
    <t>6</t>
    <phoneticPr fontId="1"/>
  </si>
  <si>
    <t>5</t>
    <phoneticPr fontId="1"/>
  </si>
  <si>
    <t>3</t>
    <phoneticPr fontId="1"/>
  </si>
  <si>
    <t>2</t>
    <phoneticPr fontId="1"/>
  </si>
  <si>
    <t>1</t>
    <phoneticPr fontId="1"/>
  </si>
  <si>
    <t>1/16</t>
    <phoneticPr fontId="1"/>
  </si>
  <si>
    <t>39321</t>
    <phoneticPr fontId="1"/>
  </si>
  <si>
    <t>8fps</t>
    <phoneticPr fontId="1"/>
  </si>
  <si>
    <t>係数</t>
    <rPh sb="0" eb="2">
      <t>ケイスウ</t>
    </rPh>
    <phoneticPr fontId="1"/>
  </si>
  <si>
    <t>6fps</t>
    <phoneticPr fontId="1"/>
  </si>
  <si>
    <t>5fps</t>
    <phoneticPr fontId="1"/>
  </si>
  <si>
    <t>3fps</t>
    <phoneticPr fontId="1"/>
  </si>
  <si>
    <t>2fps</t>
    <phoneticPr fontId="1"/>
  </si>
  <si>
    <t>1fps</t>
    <phoneticPr fontId="1"/>
  </si>
  <si>
    <t>54067</t>
    <phoneticPr fontId="1"/>
  </si>
  <si>
    <r>
      <t>録画解像度を、</t>
    </r>
    <r>
      <rPr>
        <b/>
        <sz val="11"/>
        <color theme="8" tint="-0.249977111117893"/>
        <rFont val="ＭＳ Ｐゴシック"/>
        <family val="3"/>
        <charset val="128"/>
        <scheme val="minor"/>
      </rPr>
      <t>2MP/1080P(1920×1080)</t>
    </r>
    <r>
      <rPr>
        <sz val="11"/>
        <color theme="1"/>
        <rFont val="ＭＳ Ｐゴシック"/>
        <family val="2"/>
        <charset val="128"/>
        <scheme val="minor"/>
      </rPr>
      <t>にしたい時、フレームレートを、</t>
    </r>
    <r>
      <rPr>
        <b/>
        <sz val="11"/>
        <color theme="8" tint="-0.249977111117893"/>
        <rFont val="ＭＳ Ｐゴシック"/>
        <family val="3"/>
        <charset val="128"/>
        <scheme val="minor"/>
      </rPr>
      <t>12ｆｐｓ(フレーム／秒)</t>
    </r>
    <r>
      <rPr>
        <sz val="11"/>
        <color theme="1"/>
        <rFont val="ＭＳ Ｐゴシック"/>
        <family val="2"/>
        <charset val="128"/>
        <scheme val="minor"/>
      </rPr>
      <t>にしたい時、</t>
    </r>
    <rPh sb="0" eb="2">
      <t>ロクガ</t>
    </rPh>
    <rPh sb="2" eb="5">
      <t>カイゾウド</t>
    </rPh>
    <rPh sb="31" eb="32">
      <t>トキ</t>
    </rPh>
    <phoneticPr fontId="1"/>
  </si>
  <si>
    <r>
      <t xml:space="preserve">■H.264 フレームレートと録画解像度から想定した、弊社としての推奨ビットレート値
</t>
    </r>
    <r>
      <rPr>
        <sz val="16"/>
        <color theme="1"/>
        <rFont val="メイリオ"/>
        <family val="3"/>
        <charset val="128"/>
      </rPr>
      <t>この推奨ビットレート値に合わせて、レコーダーのビットレートを設定して頂く事で、最適な画質をレコーダー側で自動的にご提供する事が可能です。（固定ビットレート設定時）</t>
    </r>
    <rPh sb="15" eb="17">
      <t>ロクガ</t>
    </rPh>
    <rPh sb="17" eb="20">
      <t>カイゾウド</t>
    </rPh>
    <rPh sb="22" eb="24">
      <t>ソウテイ</t>
    </rPh>
    <rPh sb="27" eb="29">
      <t>ヘイシャ</t>
    </rPh>
    <rPh sb="33" eb="35">
      <t>スイショウ</t>
    </rPh>
    <rPh sb="41" eb="42">
      <t>アタイ</t>
    </rPh>
    <rPh sb="45" eb="47">
      <t>スイショウ</t>
    </rPh>
    <rPh sb="53" eb="54">
      <t>アタイ</t>
    </rPh>
    <rPh sb="55" eb="56">
      <t>ア</t>
    </rPh>
    <rPh sb="73" eb="75">
      <t>セッテイ</t>
    </rPh>
    <rPh sb="77" eb="78">
      <t>イタダ</t>
    </rPh>
    <rPh sb="79" eb="80">
      <t>コト</t>
    </rPh>
    <rPh sb="82" eb="84">
      <t>サイテキ</t>
    </rPh>
    <rPh sb="85" eb="87">
      <t>ガシツ</t>
    </rPh>
    <rPh sb="93" eb="94">
      <t>ガワ</t>
    </rPh>
    <rPh sb="95" eb="98">
      <t>ジドウテキ</t>
    </rPh>
    <rPh sb="100" eb="102">
      <t>テイキョウ</t>
    </rPh>
    <rPh sb="104" eb="105">
      <t>コト</t>
    </rPh>
    <rPh sb="106" eb="108">
      <t>カノウ</t>
    </rPh>
    <rPh sb="112" eb="114">
      <t>コテイ</t>
    </rPh>
    <rPh sb="120" eb="122">
      <t>セッテイ</t>
    </rPh>
    <rPh sb="122" eb="123">
      <t>ジ</t>
    </rPh>
    <phoneticPr fontId="1"/>
  </si>
  <si>
    <t>ビットレート</t>
    <phoneticPr fontId="1"/>
  </si>
  <si>
    <t>60</t>
    <phoneticPr fontId="1"/>
  </si>
  <si>
    <t>30</t>
    <phoneticPr fontId="1"/>
  </si>
  <si>
    <t>20</t>
    <phoneticPr fontId="1"/>
  </si>
  <si>
    <t>6</t>
    <phoneticPr fontId="1"/>
  </si>
  <si>
    <t>5</t>
    <phoneticPr fontId="1"/>
  </si>
  <si>
    <t>3</t>
    <phoneticPr fontId="1"/>
  </si>
  <si>
    <t>2</t>
    <phoneticPr fontId="1"/>
  </si>
  <si>
    <t>1</t>
    <phoneticPr fontId="1"/>
  </si>
  <si>
    <t>1/16</t>
    <phoneticPr fontId="1"/>
  </si>
  <si>
    <t>8fps</t>
    <phoneticPr fontId="1"/>
  </si>
  <si>
    <t>6fps</t>
    <phoneticPr fontId="1"/>
  </si>
  <si>
    <t>5fps</t>
    <phoneticPr fontId="1"/>
  </si>
  <si>
    <t>3fps</t>
    <phoneticPr fontId="1"/>
  </si>
  <si>
    <t>2fps</t>
    <phoneticPr fontId="1"/>
  </si>
  <si>
    <t>1fps</t>
    <phoneticPr fontId="1"/>
  </si>
  <si>
    <t>12MP(4000x3000)</t>
    <phoneticPr fontId="1"/>
  </si>
  <si>
    <t>6MP(3072x2048)</t>
    <phoneticPr fontId="1"/>
  </si>
  <si>
    <t>5MP(2560x1920)</t>
    <phoneticPr fontId="1"/>
  </si>
  <si>
    <t>4MP(2560x1440)</t>
    <phoneticPr fontId="1"/>
  </si>
  <si>
    <t>3MP(2048x1536)</t>
    <phoneticPr fontId="1"/>
  </si>
  <si>
    <t>2MP/1080P(1920x1080)</t>
    <phoneticPr fontId="1"/>
  </si>
  <si>
    <t>1.3MP(1280x960)</t>
    <phoneticPr fontId="1"/>
  </si>
  <si>
    <t>1MP/720P(1280x720)</t>
    <phoneticPr fontId="1"/>
  </si>
  <si>
    <t>WD1(960x576)</t>
    <phoneticPr fontId="1"/>
  </si>
  <si>
    <t>4CIF(704x576)</t>
    <phoneticPr fontId="1"/>
  </si>
  <si>
    <t>VGA(640x480)</t>
    <phoneticPr fontId="1"/>
  </si>
  <si>
    <t>CIF(352x288)</t>
    <phoneticPr fontId="1"/>
  </si>
  <si>
    <t>QCIF(176x144)</t>
    <phoneticPr fontId="1"/>
  </si>
  <si>
    <r>
      <t xml:space="preserve">■H.265+ フレームレートと録画解像度から想定した、弊社としての推奨ビットレート値
</t>
    </r>
    <r>
      <rPr>
        <sz val="16"/>
        <color theme="1"/>
        <rFont val="メイリオ"/>
        <family val="3"/>
        <charset val="128"/>
      </rPr>
      <t>この推奨ビットレート値に合わせて、レコーダーのビットレートを設定して頂く事で、最適な画質をレコーダー側で自動的にご提供する事が可能です。（固定ビットレート設定時）</t>
    </r>
    <rPh sb="16" eb="18">
      <t>ロクガ</t>
    </rPh>
    <rPh sb="18" eb="21">
      <t>カイゾウド</t>
    </rPh>
    <rPh sb="23" eb="25">
      <t>ソウテイ</t>
    </rPh>
    <rPh sb="28" eb="30">
      <t>ヘイシャ</t>
    </rPh>
    <rPh sb="34" eb="36">
      <t>スイショウ</t>
    </rPh>
    <rPh sb="42" eb="43">
      <t>アタイ</t>
    </rPh>
    <rPh sb="46" eb="48">
      <t>スイショウ</t>
    </rPh>
    <rPh sb="54" eb="55">
      <t>アタイ</t>
    </rPh>
    <rPh sb="56" eb="57">
      <t>ア</t>
    </rPh>
    <rPh sb="74" eb="76">
      <t>セッテイ</t>
    </rPh>
    <rPh sb="78" eb="79">
      <t>イタダ</t>
    </rPh>
    <rPh sb="80" eb="81">
      <t>コト</t>
    </rPh>
    <rPh sb="83" eb="85">
      <t>サイテキ</t>
    </rPh>
    <rPh sb="86" eb="88">
      <t>ガシツ</t>
    </rPh>
    <rPh sb="94" eb="95">
      <t>ガワ</t>
    </rPh>
    <rPh sb="96" eb="99">
      <t>ジドウテキ</t>
    </rPh>
    <rPh sb="101" eb="103">
      <t>テイキョウ</t>
    </rPh>
    <rPh sb="105" eb="106">
      <t>コト</t>
    </rPh>
    <rPh sb="107" eb="109">
      <t>カノウ</t>
    </rPh>
    <rPh sb="113" eb="115">
      <t>コテイ</t>
    </rPh>
    <rPh sb="121" eb="123">
      <t>セッテイ</t>
    </rPh>
    <rPh sb="123" eb="124">
      <t>ジ</t>
    </rPh>
    <phoneticPr fontId="1"/>
  </si>
  <si>
    <t>10240</t>
    <phoneticPr fontId="1"/>
  </si>
  <si>
    <t>8192</t>
    <phoneticPr fontId="1"/>
  </si>
  <si>
    <t>5120</t>
    <phoneticPr fontId="1"/>
  </si>
  <si>
    <t>4096</t>
    <phoneticPr fontId="1"/>
  </si>
  <si>
    <t>3712</t>
    <phoneticPr fontId="1"/>
  </si>
  <si>
    <t>2880</t>
    <phoneticPr fontId="1"/>
  </si>
  <si>
    <t>1664</t>
    <phoneticPr fontId="1"/>
  </si>
  <si>
    <t>n/a</t>
    <phoneticPr fontId="1"/>
  </si>
  <si>
    <t>n/a</t>
    <phoneticPr fontId="1"/>
  </si>
  <si>
    <t>4K/8MP(3840x2160)</t>
    <phoneticPr fontId="1"/>
  </si>
  <si>
    <t>25fps</t>
    <phoneticPr fontId="1"/>
  </si>
  <si>
    <t>22fps</t>
    <phoneticPr fontId="1"/>
  </si>
  <si>
    <t>20fps</t>
    <phoneticPr fontId="1"/>
  </si>
  <si>
    <t>18fps</t>
    <phoneticPr fontId="1"/>
  </si>
  <si>
    <t>15fps</t>
    <phoneticPr fontId="1"/>
  </si>
  <si>
    <t>12.5fps</t>
    <phoneticPr fontId="1"/>
  </si>
  <si>
    <t>10fps</t>
    <phoneticPr fontId="1"/>
  </si>
  <si>
    <t>25</t>
    <phoneticPr fontId="1"/>
  </si>
  <si>
    <t>15</t>
    <phoneticPr fontId="1"/>
  </si>
  <si>
    <t>12.5</t>
    <phoneticPr fontId="1"/>
  </si>
  <si>
    <t>選択</t>
    <rPh sb="0" eb="2">
      <t>センタク</t>
    </rPh>
    <phoneticPr fontId="1"/>
  </si>
  <si>
    <t>H.265Plus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</si>
</sst>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"/>
    <numFmt numFmtId="177" formatCode="@&quot; fps&quot;"/>
    <numFmt numFmtId="178" formatCode="0.00_ "/>
    <numFmt numFmtId="179" formatCode="0.000_);[Red]\(0.000\)"/>
    <numFmt numFmtId="180" formatCode="0_);[Red]\(0\)"/>
    <numFmt numFmtId="181" formatCode="0_ "/>
    <numFmt numFmtId="182" formatCode="0.00_);[Red]\(0.00\)"/>
    <numFmt numFmtId="183" formatCode="@&quot; Kbps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rgb="FFC00000"/>
      <name val="ＭＳ Ｐゴシック"/>
      <family val="3"/>
      <charset val="128"/>
      <scheme val="minor"/>
    </font>
    <font>
      <b/>
      <sz val="11"/>
      <color theme="8" tint="-0.249977111117893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>
      <left/>
      <right style="thin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4" borderId="13" xfId="0" applyFont="1" applyFill="1" applyBorder="1" applyProtection="1">
      <alignment vertical="center"/>
      <protection locked="0"/>
    </xf>
    <xf numFmtId="0" fontId="2" fillId="4" borderId="14" xfId="0" applyFont="1" applyFill="1" applyBorder="1" applyProtection="1">
      <alignment vertical="center"/>
      <protection locked="0"/>
    </xf>
    <xf numFmtId="0" fontId="2" fillId="4" borderId="15" xfId="0" applyFont="1" applyFill="1" applyBorder="1" applyProtection="1">
      <alignment vertical="center"/>
      <protection locked="0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176" fontId="6" fillId="0" borderId="13" xfId="0" applyNumberFormat="1" applyFont="1" applyBorder="1">
      <alignment vertical="center"/>
    </xf>
    <xf numFmtId="176" fontId="6" fillId="0" borderId="14" xfId="0" applyNumberFormat="1" applyFont="1" applyBorder="1">
      <alignment vertical="center"/>
    </xf>
    <xf numFmtId="1" fontId="6" fillId="0" borderId="16" xfId="0" applyNumberFormat="1" applyFont="1" applyBorder="1">
      <alignment vertical="center"/>
    </xf>
    <xf numFmtId="49" fontId="8" fillId="0" borderId="0" xfId="0" applyNumberFormat="1" applyFont="1">
      <alignment vertical="center"/>
    </xf>
    <xf numFmtId="49" fontId="8" fillId="0" borderId="18" xfId="0" applyNumberFormat="1" applyFont="1" applyBorder="1">
      <alignment vertical="center"/>
    </xf>
    <xf numFmtId="49" fontId="8" fillId="0" borderId="19" xfId="0" applyNumberFormat="1" applyFont="1" applyBorder="1">
      <alignment vertical="center"/>
    </xf>
    <xf numFmtId="49" fontId="8" fillId="0" borderId="9" xfId="0" applyNumberFormat="1" applyFont="1" applyBorder="1">
      <alignment vertical="center"/>
    </xf>
    <xf numFmtId="49" fontId="8" fillId="0" borderId="20" xfId="0" applyNumberFormat="1" applyFont="1" applyBorder="1">
      <alignment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NumberFormat="1" applyFont="1">
      <alignment vertical="center"/>
    </xf>
    <xf numFmtId="179" fontId="8" fillId="0" borderId="0" xfId="0" applyNumberFormat="1" applyFont="1" applyAlignment="1">
      <alignment horizontal="center" vertical="center"/>
    </xf>
    <xf numFmtId="180" fontId="8" fillId="0" borderId="0" xfId="0" applyNumberFormat="1" applyFont="1">
      <alignment vertical="center"/>
    </xf>
    <xf numFmtId="181" fontId="8" fillId="0" borderId="0" xfId="0" applyNumberFormat="1" applyFont="1">
      <alignment vertical="center"/>
    </xf>
    <xf numFmtId="182" fontId="8" fillId="0" borderId="0" xfId="0" applyNumberFormat="1" applyFont="1">
      <alignment vertical="center"/>
    </xf>
    <xf numFmtId="0" fontId="8" fillId="0" borderId="0" xfId="0" applyNumberFormat="1" applyFont="1" applyAlignment="1">
      <alignment horizontal="center" vertical="center"/>
    </xf>
    <xf numFmtId="183" fontId="8" fillId="7" borderId="17" xfId="0" applyNumberFormat="1" applyFont="1" applyFill="1" applyBorder="1" applyAlignment="1">
      <alignment horizontal="center" vertical="center"/>
    </xf>
    <xf numFmtId="178" fontId="8" fillId="7" borderId="17" xfId="0" applyNumberFormat="1" applyFont="1" applyFill="1" applyBorder="1" applyAlignment="1">
      <alignment horizontal="center" vertical="center"/>
    </xf>
    <xf numFmtId="183" fontId="8" fillId="2" borderId="17" xfId="0" applyNumberFormat="1" applyFont="1" applyFill="1" applyBorder="1" applyAlignment="1">
      <alignment horizontal="center" vertical="center"/>
    </xf>
    <xf numFmtId="178" fontId="8" fillId="2" borderId="17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49" fontId="8" fillId="7" borderId="17" xfId="0" applyNumberFormat="1" applyFont="1" applyFill="1" applyBorder="1" applyAlignment="1">
      <alignment horizontal="center" vertical="center"/>
    </xf>
    <xf numFmtId="49" fontId="8" fillId="2" borderId="17" xfId="0" applyNumberFormat="1" applyFont="1" applyFill="1" applyBorder="1" applyAlignment="1">
      <alignment horizontal="center" vertical="center"/>
    </xf>
    <xf numFmtId="177" fontId="8" fillId="5" borderId="17" xfId="0" applyNumberFormat="1" applyFont="1" applyFill="1" applyBorder="1" applyAlignment="1">
      <alignment horizontal="center" vertical="center"/>
    </xf>
    <xf numFmtId="49" fontId="10" fillId="6" borderId="21" xfId="0" applyNumberFormat="1" applyFont="1" applyFill="1" applyBorder="1" applyAlignment="1">
      <alignment horizontal="center" vertical="center" wrapText="1"/>
    </xf>
    <xf numFmtId="49" fontId="10" fillId="6" borderId="22" xfId="0" applyNumberFormat="1" applyFont="1" applyFill="1" applyBorder="1" applyAlignment="1">
      <alignment horizontal="center" vertical="center" wrapText="1"/>
    </xf>
    <xf numFmtId="49" fontId="10" fillId="6" borderId="23" xfId="0" applyNumberFormat="1" applyFont="1" applyFill="1" applyBorder="1" applyAlignment="1">
      <alignment horizontal="center" vertical="center" wrapText="1"/>
    </xf>
    <xf numFmtId="0" fontId="11" fillId="3" borderId="0" xfId="0" applyFont="1" applyFill="1">
      <alignment vertical="center"/>
    </xf>
    <xf numFmtId="0" fontId="11" fillId="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200025</xdr:colOff>
      <xdr:row>67</xdr:row>
      <xdr:rowOff>57150</xdr:rowOff>
    </xdr:from>
    <xdr:ext cx="3299547" cy="732624"/>
    <xdr:sp macro="" textlink="">
      <xdr:nvSpPr>
        <xdr:cNvPr id="4" name="テキスト ボックス 3"/>
        <xdr:cNvSpPr txBox="1"/>
      </xdr:nvSpPr>
      <xdr:spPr>
        <a:xfrm>
          <a:off x="12687300" y="10877550"/>
          <a:ext cx="3275735" cy="751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en-US" altLang="ja-JP" sz="800"/>
        </a:p>
        <a:p>
          <a:pPr algn="r"/>
          <a:r>
            <a:rPr kumimoji="1" lang="en-US" altLang="ja-JP" sz="1100" b="1"/>
            <a:t>Grasphere</a:t>
          </a:r>
          <a:r>
            <a:rPr kumimoji="1" lang="ja-JP" altLang="en-US" sz="1100" b="1" baseline="0"/>
            <a:t> </a:t>
          </a:r>
          <a:r>
            <a:rPr kumimoji="1" lang="en-US" altLang="ja-JP" sz="1100" b="1" baseline="0"/>
            <a:t>Japan Co., Ltd.</a:t>
          </a:r>
          <a:r>
            <a:rPr kumimoji="1" lang="ja-JP" altLang="en-US" sz="1100" b="1" baseline="0"/>
            <a:t> </a:t>
          </a:r>
          <a:r>
            <a:rPr kumimoji="1" lang="en-US" altLang="ja-JP" sz="1100" b="1" baseline="0"/>
            <a:t>All Rights Reserved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January.2019</a:t>
          </a:r>
          <a:endParaRPr lang="ja-JP" altLang="ja-JP">
            <a:effectLst/>
          </a:endParaRPr>
        </a:p>
        <a:p>
          <a:pPr algn="l"/>
          <a:endParaRPr kumimoji="1" lang="ja-JP" altLang="en-US" sz="1100" b="1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22</xdr:col>
          <xdr:colOff>90488</xdr:colOff>
          <xdr:row>47</xdr:row>
          <xdr:rowOff>76200</xdr:rowOff>
        </xdr:to>
        <xdr:pic>
          <xdr:nvPicPr>
            <xdr:cNvPr id="8" name="図 7"/>
            <xdr:cNvPicPr>
              <a:picLocks noChangeAspect="1" noChangeArrowheads="1"/>
              <a:extLst>
                <a:ext uri="{84589F7E-364E-4C9E-8A38-B11213B215E9}">
                  <a14:cameraTool cellRange="ビットレート値表" spid="_x0000_s116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357188"/>
              <a:ext cx="18807113" cy="77438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18807113</xdr:colOff>
          <xdr:row>1</xdr:row>
          <xdr:rowOff>2543175</xdr:rowOff>
        </xdr:to>
        <xdr:pic>
          <xdr:nvPicPr>
            <xdr:cNvPr id="5" name="図 4"/>
            <xdr:cNvPicPr>
              <a:picLocks noChangeAspect="1" noChangeArrowheads="1"/>
              <a:extLst>
                <a:ext uri="{84589F7E-364E-4C9E-8A38-B11213B215E9}">
                  <a14:cameraTool cellRange="ビットレート値表!$A$1:$R$17" spid="_x0000_s309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18678525" cy="78867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0</xdr:col>
          <xdr:colOff>18678525</xdr:colOff>
          <xdr:row>4</xdr:row>
          <xdr:rowOff>2505075</xdr:rowOff>
        </xdr:to>
        <xdr:pic>
          <xdr:nvPicPr>
            <xdr:cNvPr id="7" name="図 6"/>
            <xdr:cNvPicPr>
              <a:picLocks noChangeAspect="1" noChangeArrowheads="1"/>
              <a:extLst>
                <a:ext uri="{84589F7E-364E-4C9E-8A38-B11213B215E9}">
                  <a14:cameraTool cellRange="ビットレート値表!$A$25:$R$41" spid="_x0000_s309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7943850"/>
              <a:ext cx="18678525" cy="78867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showGridLines="0" tabSelected="1" topLeftCell="A37" zoomScale="80" zoomScaleNormal="80" zoomScaleSheetLayoutView="100" workbookViewId="0">
      <selection activeCell="A61" sqref="A61"/>
    </sheetView>
  </sheetViews>
  <sheetFormatPr defaultRowHeight="13.5" x14ac:dyDescent="0.15"/>
  <cols>
    <col min="1" max="1" width="11.75" customWidth="1"/>
    <col min="2" max="2" width="18.625" customWidth="1"/>
    <col min="3" max="3" width="10.375" customWidth="1"/>
    <col min="4" max="8" width="15.625" customWidth="1"/>
  </cols>
  <sheetData>
    <row r="1" spans="1:2" ht="27.75" customHeight="1" x14ac:dyDescent="0.15">
      <c r="A1" s="42" t="s">
        <v>123</v>
      </c>
      <c r="B1" s="43" t="s">
        <v>124</v>
      </c>
    </row>
    <row r="49" spans="1:12" ht="18" customHeight="1" x14ac:dyDescent="0.15">
      <c r="A49" t="s">
        <v>0</v>
      </c>
      <c r="L49" t="s">
        <v>11</v>
      </c>
    </row>
    <row r="50" spans="1:12" ht="18" customHeight="1" x14ac:dyDescent="0.15">
      <c r="A50" t="s">
        <v>71</v>
      </c>
    </row>
    <row r="51" spans="1:12" ht="18" customHeight="1" x14ac:dyDescent="0.15">
      <c r="B51" t="s">
        <v>19</v>
      </c>
    </row>
    <row r="52" spans="1:12" ht="18" customHeight="1" x14ac:dyDescent="0.15">
      <c r="B52" t="s">
        <v>12</v>
      </c>
    </row>
    <row r="53" spans="1:12" ht="18" customHeight="1" x14ac:dyDescent="0.15">
      <c r="B53" t="s">
        <v>13</v>
      </c>
    </row>
    <row r="54" spans="1:12" ht="18" customHeight="1" x14ac:dyDescent="0.15"/>
    <row r="55" spans="1:12" x14ac:dyDescent="0.15">
      <c r="B55" t="s">
        <v>14</v>
      </c>
    </row>
    <row r="56" spans="1:12" x14ac:dyDescent="0.15">
      <c r="B56" t="s">
        <v>15</v>
      </c>
    </row>
    <row r="57" spans="1:12" ht="14.25" thickBot="1" x14ac:dyDescent="0.2"/>
    <row r="58" spans="1:12" ht="36" customHeight="1" x14ac:dyDescent="0.15">
      <c r="A58" s="30" t="s">
        <v>16</v>
      </c>
      <c r="B58" s="31"/>
      <c r="C58" s="31"/>
      <c r="D58" s="31"/>
      <c r="E58" s="31"/>
      <c r="F58" s="31"/>
      <c r="G58" s="31"/>
      <c r="H58" s="32"/>
    </row>
    <row r="59" spans="1:12" ht="18" customHeight="1" thickBot="1" x14ac:dyDescent="0.2">
      <c r="A59" s="33" t="s">
        <v>17</v>
      </c>
      <c r="B59" s="34"/>
      <c r="C59" s="34"/>
      <c r="D59" s="34"/>
      <c r="E59" s="34"/>
      <c r="F59" s="34"/>
      <c r="G59" s="34"/>
      <c r="H59" s="35"/>
    </row>
    <row r="60" spans="1:12" ht="24.75" x14ac:dyDescent="0.15">
      <c r="A60" s="4" t="s">
        <v>1</v>
      </c>
      <c r="B60" s="5" t="s">
        <v>2</v>
      </c>
      <c r="C60" s="6" t="s">
        <v>3</v>
      </c>
      <c r="D60" s="7" t="s">
        <v>4</v>
      </c>
      <c r="E60" s="8" t="s">
        <v>5</v>
      </c>
      <c r="F60" s="9" t="s">
        <v>6</v>
      </c>
      <c r="G60" s="9" t="s">
        <v>7</v>
      </c>
      <c r="H60" s="10" t="s">
        <v>8</v>
      </c>
    </row>
    <row r="61" spans="1:12" ht="21" customHeight="1" thickBot="1" x14ac:dyDescent="0.2">
      <c r="A61" s="1">
        <v>2</v>
      </c>
      <c r="B61" s="2">
        <v>2048</v>
      </c>
      <c r="C61" s="3">
        <v>2</v>
      </c>
      <c r="D61" s="11">
        <f>13312*C61/A61/B61</f>
        <v>6.5</v>
      </c>
      <c r="E61" s="12">
        <f>D61/4</f>
        <v>1.625</v>
      </c>
      <c r="F61" s="12">
        <f>D61*7</f>
        <v>45.5</v>
      </c>
      <c r="G61" s="12">
        <f>F61*24</f>
        <v>1092</v>
      </c>
      <c r="H61" s="13">
        <f>G61*60</f>
        <v>65520</v>
      </c>
    </row>
    <row r="63" spans="1:12" x14ac:dyDescent="0.15">
      <c r="C63" t="s">
        <v>9</v>
      </c>
    </row>
    <row r="64" spans="1:12" x14ac:dyDescent="0.15">
      <c r="C64" t="s">
        <v>10</v>
      </c>
    </row>
    <row r="68" spans="16:16" x14ac:dyDescent="0.15">
      <c r="P68" t="s">
        <v>18</v>
      </c>
    </row>
  </sheetData>
  <sheetProtection sheet="1" objects="1" scenarios="1"/>
  <mergeCells count="2">
    <mergeCell ref="A58:H58"/>
    <mergeCell ref="A59:H59"/>
  </mergeCells>
  <phoneticPr fontId="1"/>
  <dataValidations count="1">
    <dataValidation type="list" allowBlank="1" showInputMessage="1" showErrorMessage="1" sqref="B1">
      <formula1>"H.264,H.265Plus"</formula1>
    </dataValidation>
  </dataValidations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5"/>
  <sheetViews>
    <sheetView zoomScale="30" zoomScaleNormal="30" workbookViewId="0">
      <selection activeCell="B3" sqref="B3"/>
    </sheetView>
  </sheetViews>
  <sheetFormatPr defaultRowHeight="13.5" x14ac:dyDescent="0.15"/>
  <cols>
    <col min="1" max="1" width="254" customWidth="1"/>
  </cols>
  <sheetData>
    <row r="1" spans="1:1" ht="409.5" customHeight="1" x14ac:dyDescent="0.15">
      <c r="A1" s="45"/>
    </row>
    <row r="2" spans="1:1" ht="202.5" customHeight="1" x14ac:dyDescent="0.15">
      <c r="A2" s="45"/>
    </row>
    <row r="4" spans="1:1" ht="408.75" customHeight="1" x14ac:dyDescent="0.15">
      <c r="A4" s="44"/>
    </row>
    <row r="5" spans="1:1" ht="206.25" customHeight="1" x14ac:dyDescent="0.15">
      <c r="A5" s="44"/>
    </row>
  </sheetData>
  <mergeCells count="2">
    <mergeCell ref="A1:A2"/>
    <mergeCell ref="A4:A5"/>
  </mergeCells>
  <phoneticPr fontId="1"/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1"/>
  <sheetViews>
    <sheetView showGridLines="0" topLeftCell="A16" zoomScale="60" zoomScaleNormal="60" workbookViewId="0">
      <selection activeCell="T1" sqref="T1"/>
    </sheetView>
  </sheetViews>
  <sheetFormatPr defaultRowHeight="18.75" x14ac:dyDescent="0.15"/>
  <cols>
    <col min="1" max="2" width="12.5" style="14" customWidth="1"/>
    <col min="3" max="18" width="13.75" style="19" customWidth="1"/>
    <col min="19" max="19" width="10.75" style="20" bestFit="1" customWidth="1"/>
    <col min="20" max="25" width="9" style="14"/>
    <col min="26" max="26" width="10.75" style="20" bestFit="1" customWidth="1"/>
    <col min="27" max="16384" width="9" style="14"/>
  </cols>
  <sheetData>
    <row r="1" spans="1:31" ht="68.25" customHeight="1" x14ac:dyDescent="0.15">
      <c r="A1" s="39" t="s">
        <v>72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1"/>
      <c r="S1" s="25" t="s">
        <v>64</v>
      </c>
      <c r="Z1" s="25" t="s">
        <v>64</v>
      </c>
    </row>
    <row r="2" spans="1:31" x14ac:dyDescent="0.15">
      <c r="A2" s="15"/>
      <c r="B2" s="16" t="s">
        <v>20</v>
      </c>
      <c r="C2" s="38" t="s">
        <v>46</v>
      </c>
      <c r="D2" s="38" t="s">
        <v>47</v>
      </c>
      <c r="E2" s="38" t="s">
        <v>48</v>
      </c>
      <c r="F2" s="38" t="s">
        <v>49</v>
      </c>
      <c r="G2" s="38" t="s">
        <v>50</v>
      </c>
      <c r="H2" s="38" t="s">
        <v>51</v>
      </c>
      <c r="I2" s="38" t="s">
        <v>52</v>
      </c>
      <c r="J2" s="38" t="s">
        <v>53</v>
      </c>
      <c r="K2" s="38" t="s">
        <v>54</v>
      </c>
      <c r="L2" s="38" t="s">
        <v>55</v>
      </c>
      <c r="M2" s="38" t="s">
        <v>56</v>
      </c>
      <c r="N2" s="38" t="s">
        <v>57</v>
      </c>
      <c r="O2" s="38" t="s">
        <v>58</v>
      </c>
      <c r="P2" s="38" t="s">
        <v>59</v>
      </c>
      <c r="Q2" s="38" t="s">
        <v>60</v>
      </c>
      <c r="R2" s="38" t="s">
        <v>61</v>
      </c>
      <c r="S2" s="21" t="s">
        <v>63</v>
      </c>
      <c r="T2" s="20" t="s">
        <v>65</v>
      </c>
      <c r="U2" s="20" t="s">
        <v>66</v>
      </c>
      <c r="V2" s="20" t="s">
        <v>67</v>
      </c>
      <c r="W2" s="20" t="s">
        <v>68</v>
      </c>
      <c r="X2" s="14" t="s">
        <v>69</v>
      </c>
      <c r="Z2" s="21" t="s">
        <v>63</v>
      </c>
      <c r="AA2" s="20" t="s">
        <v>65</v>
      </c>
      <c r="AB2" s="20" t="s">
        <v>66</v>
      </c>
      <c r="AC2" s="20" t="s">
        <v>67</v>
      </c>
      <c r="AD2" s="20" t="s">
        <v>68</v>
      </c>
      <c r="AE2" s="14" t="s">
        <v>69</v>
      </c>
    </row>
    <row r="3" spans="1:31" x14ac:dyDescent="0.15">
      <c r="A3" s="17" t="s">
        <v>21</v>
      </c>
      <c r="B3" s="1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22">
        <v>0</v>
      </c>
      <c r="T3" s="22">
        <v>0</v>
      </c>
      <c r="U3" s="22">
        <v>0</v>
      </c>
      <c r="V3" s="24">
        <v>1.6</v>
      </c>
      <c r="W3" s="24">
        <v>2.15</v>
      </c>
      <c r="X3" s="24">
        <v>3.87</v>
      </c>
      <c r="Y3" s="24"/>
      <c r="Z3" s="22">
        <v>0</v>
      </c>
      <c r="AA3" s="22">
        <v>0</v>
      </c>
      <c r="AB3" s="22">
        <v>0</v>
      </c>
      <c r="AC3" s="24">
        <v>1.6</v>
      </c>
      <c r="AD3" s="24">
        <v>2.15</v>
      </c>
      <c r="AE3" s="24">
        <v>3.87</v>
      </c>
    </row>
    <row r="4" spans="1:31" ht="36.75" customHeight="1" x14ac:dyDescent="0.15">
      <c r="A4" s="37" t="s">
        <v>22</v>
      </c>
      <c r="B4" s="37"/>
      <c r="C4" s="28" t="s">
        <v>70</v>
      </c>
      <c r="D4" s="29" t="str">
        <f>ROUNDDOWN($C4*(D$2/$C$2),0) &amp; " Kbps"</f>
        <v>27033 Kbps</v>
      </c>
      <c r="E4" s="29" t="str">
        <f>ROUNDUP($C4*(E$2/$C$2),0) &amp; " Kbps"</f>
        <v>22528 Kbps</v>
      </c>
      <c r="F4" s="29" t="str">
        <f>ROUNDDOWN($C4*(F$2/$C$2),0) &amp; " Kbps"</f>
        <v>19824 Kbps</v>
      </c>
      <c r="G4" s="29" t="str">
        <f>ROUNDDOWN($C4*(G$2/$C$2),0) &amp; " Kbps"</f>
        <v>18022 Kbps</v>
      </c>
      <c r="H4" s="29" t="str">
        <f>ROUNDDOWN($C4*(H$2/$C$2),0) &amp; " Kbps"</f>
        <v>16220 Kbps</v>
      </c>
      <c r="I4" s="29" t="str">
        <f>ROUNDDOWN($C4*(I$2/$C$2),0) &amp; " Kbps"</f>
        <v>13516 Kbps</v>
      </c>
      <c r="J4" s="29" t="str">
        <f>ROUNDUP($C4*(J$2/$C$2),0) &amp; " Kbps"</f>
        <v>11264 Kbps</v>
      </c>
      <c r="K4" s="29" t="str">
        <f>ROUNDDOWN($C4*(K$2/$C$2),0) &amp; " Kbps"</f>
        <v>9011 Kbps</v>
      </c>
      <c r="L4" s="29" t="str">
        <f t="shared" ref="L4:L17" si="0">ROUNDDOWN($C4*(L$2/$C$2),0)+S4 &amp; " Kbps"</f>
        <v>7299 Kbps</v>
      </c>
      <c r="M4" s="29" t="str">
        <f t="shared" ref="M4:M17" si="1">ROUNDDOWN($C4*(M$2/$C$2),0)+T4 &amp; " Kbps"</f>
        <v>5912 Kbps</v>
      </c>
      <c r="N4" s="29" t="str">
        <f t="shared" ref="N4:N17" si="2">ROUNDDOWN($C4*(N$2/$C$2),0)+U4 &amp; " Kbps"</f>
        <v>5321 Kbps</v>
      </c>
      <c r="O4" s="29" t="str">
        <f t="shared" ref="O4:O17" si="3">ROUNDDOWN($C4*(O$2/$C$2)*V$3,0)+V4 &amp; " Kbps"</f>
        <v>4311 Kbps</v>
      </c>
      <c r="P4" s="29" t="str">
        <f t="shared" ref="P4:P17" si="4">ROUNDDOWN($C4*(P$2/$C$2)*W$3,0)+W4 &amp; " Kbps"</f>
        <v>3879 Kbps</v>
      </c>
      <c r="Q4" s="29" t="str">
        <f t="shared" ref="Q4:Q17" si="5">ROUNDDOWN($C4*(Q$2/$C$2)*X$3,0)+X4 &amp; " Kbps"</f>
        <v>3491 Kbps</v>
      </c>
      <c r="R4" s="29" t="str">
        <f>Q4</f>
        <v>3491 Kbps</v>
      </c>
      <c r="S4" s="22">
        <v>91</v>
      </c>
      <c r="T4" s="22">
        <v>506</v>
      </c>
      <c r="U4" s="22">
        <v>816</v>
      </c>
      <c r="V4" s="23">
        <v>-14</v>
      </c>
      <c r="W4" s="23">
        <v>5</v>
      </c>
      <c r="X4" s="23">
        <v>4</v>
      </c>
      <c r="Y4" s="23"/>
      <c r="Z4" s="22">
        <v>91</v>
      </c>
      <c r="AA4" s="22">
        <v>506</v>
      </c>
      <c r="AB4" s="22">
        <v>816</v>
      </c>
      <c r="AC4" s="23">
        <v>-14</v>
      </c>
      <c r="AD4" s="23">
        <v>5</v>
      </c>
      <c r="AE4" s="23">
        <v>4</v>
      </c>
    </row>
    <row r="5" spans="1:31" ht="36.75" customHeight="1" x14ac:dyDescent="0.15">
      <c r="A5" s="36" t="s">
        <v>112</v>
      </c>
      <c r="B5" s="36"/>
      <c r="C5" s="26" t="s">
        <v>62</v>
      </c>
      <c r="D5" s="27" t="str">
        <f t="shared" ref="D5:D17" si="6">ROUNDDOWN($C5*(D$2/$C$2),0) &amp; " Kbps"</f>
        <v>19660 Kbps</v>
      </c>
      <c r="E5" s="27" t="str">
        <f t="shared" ref="E5:E17" si="7">ROUNDUP($C5*(E$2/$C$2),0) &amp; " Kbps"</f>
        <v>16384 Kbps</v>
      </c>
      <c r="F5" s="27" t="str">
        <f t="shared" ref="F5:I17" si="8">ROUNDDOWN($C5*(F$2/$C$2),0) &amp; " Kbps"</f>
        <v>14417 Kbps</v>
      </c>
      <c r="G5" s="27" t="str">
        <f t="shared" si="8"/>
        <v>13107 Kbps</v>
      </c>
      <c r="H5" s="27" t="str">
        <f t="shared" si="8"/>
        <v>11796 Kbps</v>
      </c>
      <c r="I5" s="27" t="str">
        <f t="shared" si="8"/>
        <v>9830 Kbps</v>
      </c>
      <c r="J5" s="27" t="str">
        <f t="shared" ref="J5:J17" si="9">ROUNDUP($C5*(J$2/$C$2),0) &amp; " Kbps"</f>
        <v>8192 Kbps</v>
      </c>
      <c r="K5" s="27" t="str">
        <f t="shared" ref="K5:K17" si="10">ROUNDDOWN($C5*(K$2/$C$2),0) &amp; " Kbps"</f>
        <v>6553 Kbps</v>
      </c>
      <c r="L5" s="27" t="str">
        <f t="shared" si="0"/>
        <v>5308 Kbps</v>
      </c>
      <c r="M5" s="27" t="str">
        <f t="shared" si="1"/>
        <v>4299 Kbps</v>
      </c>
      <c r="N5" s="27" t="str">
        <f t="shared" si="2"/>
        <v>3869 Kbps</v>
      </c>
      <c r="O5" s="27" t="str">
        <f t="shared" si="3"/>
        <v>3134 Kbps</v>
      </c>
      <c r="P5" s="27" t="str">
        <f t="shared" si="4"/>
        <v>2821 Kbps</v>
      </c>
      <c r="Q5" s="27" t="str">
        <f t="shared" si="5"/>
        <v>2538 Kbps</v>
      </c>
      <c r="R5" s="27" t="str">
        <f t="shared" ref="R5:R17" si="11">Q5</f>
        <v>2538 Kbps</v>
      </c>
      <c r="S5" s="22">
        <v>66</v>
      </c>
      <c r="T5" s="22">
        <v>367</v>
      </c>
      <c r="U5" s="22">
        <v>593</v>
      </c>
      <c r="V5" s="23">
        <v>-11</v>
      </c>
      <c r="W5" s="23">
        <v>3</v>
      </c>
      <c r="X5" s="23">
        <v>2</v>
      </c>
      <c r="Y5" s="23"/>
      <c r="Z5" s="22">
        <v>66</v>
      </c>
      <c r="AA5" s="22">
        <v>367</v>
      </c>
      <c r="AB5" s="22">
        <v>593</v>
      </c>
      <c r="AC5" s="23">
        <v>-11</v>
      </c>
      <c r="AD5" s="23">
        <v>3</v>
      </c>
      <c r="AE5" s="23">
        <v>2</v>
      </c>
    </row>
    <row r="6" spans="1:31" ht="36.75" customHeight="1" x14ac:dyDescent="0.15">
      <c r="A6" s="37" t="s">
        <v>23</v>
      </c>
      <c r="B6" s="37"/>
      <c r="C6" s="28" t="s">
        <v>35</v>
      </c>
      <c r="D6" s="29" t="str">
        <f t="shared" si="6"/>
        <v>13516 Kbps</v>
      </c>
      <c r="E6" s="29" t="str">
        <f t="shared" si="7"/>
        <v>11264 Kbps</v>
      </c>
      <c r="F6" s="29" t="str">
        <f t="shared" si="8"/>
        <v>9912 Kbps</v>
      </c>
      <c r="G6" s="29" t="str">
        <f t="shared" si="8"/>
        <v>9011 Kbps</v>
      </c>
      <c r="H6" s="29" t="str">
        <f t="shared" si="8"/>
        <v>8109 Kbps</v>
      </c>
      <c r="I6" s="29" t="str">
        <f t="shared" si="8"/>
        <v>6758 Kbps</v>
      </c>
      <c r="J6" s="29" t="str">
        <f t="shared" si="9"/>
        <v>5632 Kbps</v>
      </c>
      <c r="K6" s="29" t="str">
        <f t="shared" si="10"/>
        <v>4505 Kbps</v>
      </c>
      <c r="L6" s="29" t="str">
        <f t="shared" si="0"/>
        <v>3640 Kbps</v>
      </c>
      <c r="M6" s="29" t="str">
        <f t="shared" si="1"/>
        <v>2956 Kbps</v>
      </c>
      <c r="N6" s="29" t="str">
        <f t="shared" si="2"/>
        <v>2660 Kbps</v>
      </c>
      <c r="O6" s="29" t="str">
        <f t="shared" si="3"/>
        <v>2156 Kbps</v>
      </c>
      <c r="P6" s="29" t="str">
        <f t="shared" si="4"/>
        <v>1939 Kbps</v>
      </c>
      <c r="Q6" s="29" t="str">
        <f t="shared" si="5"/>
        <v>1745 Kbps</v>
      </c>
      <c r="R6" s="29" t="str">
        <f t="shared" si="11"/>
        <v>1745 Kbps</v>
      </c>
      <c r="S6" s="22">
        <v>36</v>
      </c>
      <c r="T6" s="22">
        <v>253</v>
      </c>
      <c r="U6" s="22">
        <v>408</v>
      </c>
      <c r="V6" s="23">
        <v>-6</v>
      </c>
      <c r="W6" s="23">
        <v>2</v>
      </c>
      <c r="X6" s="23">
        <v>2</v>
      </c>
      <c r="Y6" s="23"/>
      <c r="Z6" s="22">
        <v>36</v>
      </c>
      <c r="AA6" s="22">
        <v>253</v>
      </c>
      <c r="AB6" s="22">
        <v>408</v>
      </c>
      <c r="AC6" s="23">
        <v>-6</v>
      </c>
      <c r="AD6" s="23">
        <v>2</v>
      </c>
      <c r="AE6" s="23">
        <v>2</v>
      </c>
    </row>
    <row r="7" spans="1:31" ht="36.75" customHeight="1" x14ac:dyDescent="0.15">
      <c r="A7" s="36" t="s">
        <v>24</v>
      </c>
      <c r="B7" s="36"/>
      <c r="C7" s="26" t="s">
        <v>36</v>
      </c>
      <c r="D7" s="27" t="str">
        <f t="shared" si="6"/>
        <v>11059 Kbps</v>
      </c>
      <c r="E7" s="27" t="str">
        <f t="shared" si="7"/>
        <v>9216 Kbps</v>
      </c>
      <c r="F7" s="27" t="str">
        <f t="shared" si="8"/>
        <v>8109 Kbps</v>
      </c>
      <c r="G7" s="27" t="str">
        <f t="shared" si="8"/>
        <v>7372 Kbps</v>
      </c>
      <c r="H7" s="27" t="str">
        <f t="shared" si="8"/>
        <v>6635 Kbps</v>
      </c>
      <c r="I7" s="27" t="str">
        <f t="shared" si="8"/>
        <v>5529 Kbps</v>
      </c>
      <c r="J7" s="27" t="str">
        <f t="shared" si="9"/>
        <v>4608 Kbps</v>
      </c>
      <c r="K7" s="27" t="str">
        <f t="shared" si="10"/>
        <v>3686 Kbps</v>
      </c>
      <c r="L7" s="27" t="str">
        <f t="shared" si="0"/>
        <v>2985 Kbps</v>
      </c>
      <c r="M7" s="27" t="str">
        <f t="shared" si="1"/>
        <v>2418 Kbps</v>
      </c>
      <c r="N7" s="27" t="str">
        <f t="shared" si="2"/>
        <v>2176 Kbps</v>
      </c>
      <c r="O7" s="27" t="str">
        <f t="shared" si="3"/>
        <v>1764 Kbps</v>
      </c>
      <c r="P7" s="27" t="str">
        <f t="shared" si="4"/>
        <v>1586 Kbps</v>
      </c>
      <c r="Q7" s="27" t="str">
        <f t="shared" si="5"/>
        <v>1428 Kbps</v>
      </c>
      <c r="R7" s="27" t="str">
        <f t="shared" si="11"/>
        <v>1428 Kbps</v>
      </c>
      <c r="S7" s="22">
        <v>36</v>
      </c>
      <c r="T7" s="22">
        <v>207</v>
      </c>
      <c r="U7" s="22">
        <v>333</v>
      </c>
      <c r="V7" s="23">
        <v>-5</v>
      </c>
      <c r="W7" s="23">
        <v>1</v>
      </c>
      <c r="X7" s="23">
        <v>2</v>
      </c>
      <c r="Y7" s="23"/>
      <c r="Z7" s="22">
        <v>36</v>
      </c>
      <c r="AA7" s="22">
        <v>207</v>
      </c>
      <c r="AB7" s="22">
        <v>333</v>
      </c>
      <c r="AC7" s="23">
        <v>-5</v>
      </c>
      <c r="AD7" s="23">
        <v>1</v>
      </c>
      <c r="AE7" s="23">
        <v>2</v>
      </c>
    </row>
    <row r="8" spans="1:31" ht="36.75" customHeight="1" x14ac:dyDescent="0.15">
      <c r="A8" s="37" t="s">
        <v>25</v>
      </c>
      <c r="B8" s="37"/>
      <c r="C8" s="28" t="s">
        <v>37</v>
      </c>
      <c r="D8" s="29" t="str">
        <f t="shared" si="6"/>
        <v>7987 Kbps</v>
      </c>
      <c r="E8" s="29" t="str">
        <f t="shared" si="7"/>
        <v>6656 Kbps</v>
      </c>
      <c r="F8" s="29" t="str">
        <f t="shared" si="8"/>
        <v>5857 Kbps</v>
      </c>
      <c r="G8" s="29" t="str">
        <f t="shared" si="8"/>
        <v>5324 Kbps</v>
      </c>
      <c r="H8" s="29" t="str">
        <f t="shared" si="8"/>
        <v>4792 Kbps</v>
      </c>
      <c r="I8" s="29" t="str">
        <f t="shared" si="8"/>
        <v>3993 Kbps</v>
      </c>
      <c r="J8" s="29" t="str">
        <f t="shared" si="9"/>
        <v>3328 Kbps</v>
      </c>
      <c r="K8" s="29" t="str">
        <f t="shared" si="10"/>
        <v>2662 Kbps</v>
      </c>
      <c r="L8" s="29" t="str">
        <f t="shared" si="0"/>
        <v>2156 Kbps</v>
      </c>
      <c r="M8" s="29" t="str">
        <f t="shared" si="1"/>
        <v>1746 Kbps</v>
      </c>
      <c r="N8" s="29" t="str">
        <f t="shared" si="2"/>
        <v>1572 Kbps</v>
      </c>
      <c r="O8" s="29" t="str">
        <f t="shared" si="3"/>
        <v>1274 Kbps</v>
      </c>
      <c r="P8" s="29" t="str">
        <f t="shared" si="4"/>
        <v>1146 Kbps</v>
      </c>
      <c r="Q8" s="29" t="str">
        <f t="shared" si="5"/>
        <v>1031 Kbps</v>
      </c>
      <c r="R8" s="29" t="str">
        <f t="shared" si="11"/>
        <v>1031 Kbps</v>
      </c>
      <c r="S8" s="22">
        <v>27</v>
      </c>
      <c r="T8" s="22">
        <v>149</v>
      </c>
      <c r="U8" s="22">
        <v>241</v>
      </c>
      <c r="V8" s="23">
        <v>-3</v>
      </c>
      <c r="W8" s="23">
        <v>2</v>
      </c>
      <c r="X8" s="23">
        <v>1</v>
      </c>
      <c r="Y8" s="23"/>
      <c r="Z8" s="22">
        <v>27</v>
      </c>
      <c r="AA8" s="22">
        <v>149</v>
      </c>
      <c r="AB8" s="22">
        <v>241</v>
      </c>
      <c r="AC8" s="23">
        <v>-3</v>
      </c>
      <c r="AD8" s="23">
        <v>2</v>
      </c>
      <c r="AE8" s="23">
        <v>1</v>
      </c>
    </row>
    <row r="9" spans="1:31" ht="36.75" customHeight="1" x14ac:dyDescent="0.15">
      <c r="A9" s="36" t="s">
        <v>26</v>
      </c>
      <c r="B9" s="36"/>
      <c r="C9" s="26" t="s">
        <v>38</v>
      </c>
      <c r="D9" s="27" t="str">
        <f t="shared" si="6"/>
        <v>6144 Kbps</v>
      </c>
      <c r="E9" s="27" t="str">
        <f t="shared" si="7"/>
        <v>5120 Kbps</v>
      </c>
      <c r="F9" s="27" t="str">
        <f t="shared" si="8"/>
        <v>4505 Kbps</v>
      </c>
      <c r="G9" s="27" t="str">
        <f t="shared" si="8"/>
        <v>4096 Kbps</v>
      </c>
      <c r="H9" s="27" t="str">
        <f t="shared" si="8"/>
        <v>3686 Kbps</v>
      </c>
      <c r="I9" s="27" t="str">
        <f t="shared" si="8"/>
        <v>3072 Kbps</v>
      </c>
      <c r="J9" s="27" t="str">
        <f t="shared" si="9"/>
        <v>2560 Kbps</v>
      </c>
      <c r="K9" s="27" t="str">
        <f t="shared" si="10"/>
        <v>2048 Kbps</v>
      </c>
      <c r="L9" s="27" t="str">
        <f t="shared" si="0"/>
        <v>1658 Kbps</v>
      </c>
      <c r="M9" s="27" t="str">
        <f t="shared" si="1"/>
        <v>1343 Kbps</v>
      </c>
      <c r="N9" s="27" t="str">
        <f t="shared" si="2"/>
        <v>1209 Kbps</v>
      </c>
      <c r="O9" s="27" t="str">
        <f t="shared" si="3"/>
        <v>980 Kbps</v>
      </c>
      <c r="P9" s="27" t="str">
        <f t="shared" si="4"/>
        <v>881 Kbps</v>
      </c>
      <c r="Q9" s="27" t="str">
        <f t="shared" si="5"/>
        <v>793 Kbps</v>
      </c>
      <c r="R9" s="27" t="str">
        <f t="shared" si="11"/>
        <v>793 Kbps</v>
      </c>
      <c r="S9" s="22">
        <v>20</v>
      </c>
      <c r="T9" s="22">
        <v>115</v>
      </c>
      <c r="U9" s="22">
        <v>185</v>
      </c>
      <c r="V9" s="23">
        <v>-3</v>
      </c>
      <c r="W9" s="23">
        <v>1</v>
      </c>
      <c r="X9" s="23">
        <v>1</v>
      </c>
      <c r="Y9" s="23"/>
      <c r="Z9" s="22">
        <v>20</v>
      </c>
      <c r="AA9" s="22">
        <v>115</v>
      </c>
      <c r="AB9" s="22">
        <v>185</v>
      </c>
      <c r="AC9" s="23">
        <v>-3</v>
      </c>
      <c r="AD9" s="23">
        <v>1</v>
      </c>
      <c r="AE9" s="23">
        <v>1</v>
      </c>
    </row>
    <row r="10" spans="1:31" ht="36.75" customHeight="1" x14ac:dyDescent="0.15">
      <c r="A10" s="37" t="s">
        <v>27</v>
      </c>
      <c r="B10" s="37"/>
      <c r="C10" s="28" t="s">
        <v>39</v>
      </c>
      <c r="D10" s="29" t="str">
        <f t="shared" si="6"/>
        <v>4915 Kbps</v>
      </c>
      <c r="E10" s="29" t="str">
        <f t="shared" si="7"/>
        <v>4096 Kbps</v>
      </c>
      <c r="F10" s="29" t="str">
        <f t="shared" si="8"/>
        <v>3604 Kbps</v>
      </c>
      <c r="G10" s="29" t="str">
        <f t="shared" si="8"/>
        <v>3276 Kbps</v>
      </c>
      <c r="H10" s="29" t="str">
        <f t="shared" si="8"/>
        <v>2949 Kbps</v>
      </c>
      <c r="I10" s="29" t="str">
        <f t="shared" si="8"/>
        <v>2457 Kbps</v>
      </c>
      <c r="J10" s="29" t="str">
        <f t="shared" si="9"/>
        <v>2048 Kbps</v>
      </c>
      <c r="K10" s="29" t="str">
        <f t="shared" si="10"/>
        <v>1638 Kbps</v>
      </c>
      <c r="L10" s="29" t="str">
        <f t="shared" si="0"/>
        <v>1327 Kbps</v>
      </c>
      <c r="M10" s="29" t="str">
        <f t="shared" si="1"/>
        <v>1074 Kbps</v>
      </c>
      <c r="N10" s="29" t="str">
        <f t="shared" si="2"/>
        <v>967 Kbps</v>
      </c>
      <c r="O10" s="29" t="str">
        <f t="shared" si="3"/>
        <v>784 Kbps</v>
      </c>
      <c r="P10" s="29" t="str">
        <f t="shared" si="4"/>
        <v>705 Kbps</v>
      </c>
      <c r="Q10" s="29" t="str">
        <f t="shared" si="5"/>
        <v>634 Kbps</v>
      </c>
      <c r="R10" s="29" t="str">
        <f t="shared" si="11"/>
        <v>634 Kbps</v>
      </c>
      <c r="S10" s="22">
        <v>17</v>
      </c>
      <c r="T10" s="22">
        <v>91</v>
      </c>
      <c r="U10" s="22">
        <v>148</v>
      </c>
      <c r="V10" s="23">
        <v>-2</v>
      </c>
      <c r="W10" s="23">
        <v>1</v>
      </c>
      <c r="X10" s="23">
        <v>0</v>
      </c>
      <c r="Y10" s="23"/>
      <c r="Z10" s="22">
        <v>17</v>
      </c>
      <c r="AA10" s="22">
        <v>91</v>
      </c>
      <c r="AB10" s="22">
        <v>148</v>
      </c>
      <c r="AC10" s="23">
        <v>-2</v>
      </c>
      <c r="AD10" s="23">
        <v>1</v>
      </c>
      <c r="AE10" s="23">
        <v>0</v>
      </c>
    </row>
    <row r="11" spans="1:31" ht="36.75" customHeight="1" x14ac:dyDescent="0.15">
      <c r="A11" s="36" t="s">
        <v>28</v>
      </c>
      <c r="B11" s="36"/>
      <c r="C11" s="26" t="s">
        <v>40</v>
      </c>
      <c r="D11" s="27" t="str">
        <f t="shared" si="6"/>
        <v>2457 Kbps</v>
      </c>
      <c r="E11" s="27" t="str">
        <f t="shared" si="7"/>
        <v>2048 Kbps</v>
      </c>
      <c r="F11" s="27" t="str">
        <f t="shared" si="8"/>
        <v>1802 Kbps</v>
      </c>
      <c r="G11" s="27" t="str">
        <f t="shared" si="8"/>
        <v>1638 Kbps</v>
      </c>
      <c r="H11" s="27" t="str">
        <f t="shared" si="8"/>
        <v>1474 Kbps</v>
      </c>
      <c r="I11" s="27" t="str">
        <f t="shared" si="8"/>
        <v>1228 Kbps</v>
      </c>
      <c r="J11" s="27" t="str">
        <f t="shared" si="9"/>
        <v>1024 Kbps</v>
      </c>
      <c r="K11" s="27" t="str">
        <f t="shared" si="10"/>
        <v>819 Kbps</v>
      </c>
      <c r="L11" s="27" t="str">
        <f t="shared" si="0"/>
        <v>663 Kbps</v>
      </c>
      <c r="M11" s="27" t="str">
        <f t="shared" si="1"/>
        <v>537 Kbps</v>
      </c>
      <c r="N11" s="27" t="str">
        <f t="shared" si="2"/>
        <v>483 Kbps</v>
      </c>
      <c r="O11" s="27" t="str">
        <f t="shared" si="3"/>
        <v>391 Kbps</v>
      </c>
      <c r="P11" s="27" t="str">
        <f t="shared" si="4"/>
        <v>352 Kbps</v>
      </c>
      <c r="Q11" s="27" t="str">
        <f t="shared" si="5"/>
        <v>317 Kbps</v>
      </c>
      <c r="R11" s="27" t="str">
        <f t="shared" si="11"/>
        <v>317 Kbps</v>
      </c>
      <c r="S11" s="22">
        <v>8</v>
      </c>
      <c r="T11" s="22">
        <v>46</v>
      </c>
      <c r="U11" s="22">
        <v>74</v>
      </c>
      <c r="V11" s="23">
        <v>-2</v>
      </c>
      <c r="W11" s="23">
        <v>0</v>
      </c>
      <c r="X11" s="23">
        <v>0</v>
      </c>
      <c r="Y11" s="23"/>
      <c r="Z11" s="22">
        <v>8</v>
      </c>
      <c r="AA11" s="22">
        <v>46</v>
      </c>
      <c r="AB11" s="22">
        <v>74</v>
      </c>
      <c r="AC11" s="23">
        <v>-2</v>
      </c>
      <c r="AD11" s="23">
        <v>0</v>
      </c>
      <c r="AE11" s="23">
        <v>0</v>
      </c>
    </row>
    <row r="12" spans="1:31" ht="36.75" customHeight="1" x14ac:dyDescent="0.15">
      <c r="A12" s="37" t="s">
        <v>29</v>
      </c>
      <c r="B12" s="37"/>
      <c r="C12" s="28" t="s">
        <v>40</v>
      </c>
      <c r="D12" s="29" t="str">
        <f t="shared" si="6"/>
        <v>2457 Kbps</v>
      </c>
      <c r="E12" s="29" t="str">
        <f t="shared" si="7"/>
        <v>2048 Kbps</v>
      </c>
      <c r="F12" s="29" t="str">
        <f t="shared" si="8"/>
        <v>1802 Kbps</v>
      </c>
      <c r="G12" s="29" t="str">
        <f t="shared" si="8"/>
        <v>1638 Kbps</v>
      </c>
      <c r="H12" s="29" t="str">
        <f t="shared" si="8"/>
        <v>1474 Kbps</v>
      </c>
      <c r="I12" s="29" t="str">
        <f t="shared" si="8"/>
        <v>1228 Kbps</v>
      </c>
      <c r="J12" s="29" t="str">
        <f t="shared" si="9"/>
        <v>1024 Kbps</v>
      </c>
      <c r="K12" s="29" t="str">
        <f t="shared" si="10"/>
        <v>819 Kbps</v>
      </c>
      <c r="L12" s="29" t="str">
        <f t="shared" si="0"/>
        <v>663 Kbps</v>
      </c>
      <c r="M12" s="29" t="str">
        <f t="shared" si="1"/>
        <v>537 Kbps</v>
      </c>
      <c r="N12" s="29" t="str">
        <f t="shared" si="2"/>
        <v>483 Kbps</v>
      </c>
      <c r="O12" s="29" t="str">
        <f t="shared" si="3"/>
        <v>391 Kbps</v>
      </c>
      <c r="P12" s="29" t="str">
        <f t="shared" si="4"/>
        <v>352 Kbps</v>
      </c>
      <c r="Q12" s="29" t="str">
        <f t="shared" si="5"/>
        <v>317 Kbps</v>
      </c>
      <c r="R12" s="29" t="str">
        <f t="shared" si="11"/>
        <v>317 Kbps</v>
      </c>
      <c r="S12" s="22">
        <v>8</v>
      </c>
      <c r="T12" s="22">
        <v>46</v>
      </c>
      <c r="U12" s="22">
        <v>74</v>
      </c>
      <c r="V12" s="23">
        <v>-2</v>
      </c>
      <c r="W12" s="23">
        <v>0</v>
      </c>
      <c r="X12" s="23">
        <v>0</v>
      </c>
      <c r="Y12" s="23"/>
      <c r="Z12" s="22">
        <v>8</v>
      </c>
      <c r="AA12" s="22">
        <v>46</v>
      </c>
      <c r="AB12" s="22">
        <v>74</v>
      </c>
      <c r="AC12" s="23">
        <v>-2</v>
      </c>
      <c r="AD12" s="23">
        <v>0</v>
      </c>
      <c r="AE12" s="23">
        <v>0</v>
      </c>
    </row>
    <row r="13" spans="1:31" ht="36.75" customHeight="1" x14ac:dyDescent="0.15">
      <c r="A13" s="36" t="s">
        <v>30</v>
      </c>
      <c r="B13" s="36"/>
      <c r="C13" s="26" t="s">
        <v>41</v>
      </c>
      <c r="D13" s="27" t="str">
        <f t="shared" si="6"/>
        <v>1680 Kbps</v>
      </c>
      <c r="E13" s="27" t="str">
        <f t="shared" si="7"/>
        <v>1400 Kbps</v>
      </c>
      <c r="F13" s="27" t="str">
        <f t="shared" si="8"/>
        <v>1232 Kbps</v>
      </c>
      <c r="G13" s="27" t="str">
        <f t="shared" si="8"/>
        <v>1120 Kbps</v>
      </c>
      <c r="H13" s="27" t="str">
        <f t="shared" si="8"/>
        <v>1008 Kbps</v>
      </c>
      <c r="I13" s="27" t="str">
        <f t="shared" si="8"/>
        <v>840 Kbps</v>
      </c>
      <c r="J13" s="27" t="str">
        <f t="shared" si="9"/>
        <v>700 Kbps</v>
      </c>
      <c r="K13" s="27" t="str">
        <f t="shared" si="10"/>
        <v>560 Kbps</v>
      </c>
      <c r="L13" s="27" t="str">
        <f t="shared" si="0"/>
        <v>453 Kbps</v>
      </c>
      <c r="M13" s="27" t="str">
        <f t="shared" si="1"/>
        <v>367 Kbps</v>
      </c>
      <c r="N13" s="27" t="str">
        <f t="shared" si="2"/>
        <v>330 Kbps</v>
      </c>
      <c r="O13" s="27" t="str">
        <f t="shared" si="3"/>
        <v>267 Kbps</v>
      </c>
      <c r="P13" s="27" t="str">
        <f t="shared" si="4"/>
        <v>241 Kbps</v>
      </c>
      <c r="Q13" s="27" t="str">
        <f t="shared" si="5"/>
        <v>216 Kbps</v>
      </c>
      <c r="R13" s="27" t="str">
        <f t="shared" si="11"/>
        <v>216 Kbps</v>
      </c>
      <c r="S13" s="22">
        <v>5</v>
      </c>
      <c r="T13" s="22">
        <v>31</v>
      </c>
      <c r="U13" s="22">
        <v>50</v>
      </c>
      <c r="V13" s="23">
        <v>-1</v>
      </c>
      <c r="W13" s="23">
        <v>1</v>
      </c>
      <c r="X13" s="23">
        <v>0</v>
      </c>
      <c r="Y13" s="23"/>
      <c r="Z13" s="22">
        <v>5</v>
      </c>
      <c r="AA13" s="22">
        <v>31</v>
      </c>
      <c r="AB13" s="22">
        <v>50</v>
      </c>
      <c r="AC13" s="23">
        <v>-1</v>
      </c>
      <c r="AD13" s="23">
        <v>1</v>
      </c>
      <c r="AE13" s="23">
        <v>0</v>
      </c>
    </row>
    <row r="14" spans="1:31" ht="36.75" customHeight="1" x14ac:dyDescent="0.15">
      <c r="A14" s="37" t="s">
        <v>31</v>
      </c>
      <c r="B14" s="37"/>
      <c r="C14" s="28" t="s">
        <v>42</v>
      </c>
      <c r="D14" s="29" t="str">
        <f t="shared" si="6"/>
        <v>1228 Kbps</v>
      </c>
      <c r="E14" s="29" t="str">
        <f t="shared" si="7"/>
        <v>1024 Kbps</v>
      </c>
      <c r="F14" s="29" t="str">
        <f t="shared" si="8"/>
        <v>900 Kbps</v>
      </c>
      <c r="G14" s="29" t="str">
        <f t="shared" si="8"/>
        <v>819 Kbps</v>
      </c>
      <c r="H14" s="29" t="str">
        <f t="shared" si="8"/>
        <v>737 Kbps</v>
      </c>
      <c r="I14" s="29" t="str">
        <f t="shared" si="8"/>
        <v>614 Kbps</v>
      </c>
      <c r="J14" s="29" t="str">
        <f t="shared" si="9"/>
        <v>512 Kbps</v>
      </c>
      <c r="K14" s="29" t="str">
        <f t="shared" si="10"/>
        <v>409 Kbps</v>
      </c>
      <c r="L14" s="29" t="str">
        <f t="shared" si="0"/>
        <v>331 Kbps</v>
      </c>
      <c r="M14" s="29" t="str">
        <f t="shared" si="1"/>
        <v>268 Kbps</v>
      </c>
      <c r="N14" s="29" t="str">
        <f t="shared" si="2"/>
        <v>241 Kbps</v>
      </c>
      <c r="O14" s="29" t="str">
        <f t="shared" si="3"/>
        <v>195 Kbps</v>
      </c>
      <c r="P14" s="29" t="str">
        <f t="shared" si="4"/>
        <v>176 Kbps</v>
      </c>
      <c r="Q14" s="29" t="str">
        <f t="shared" si="5"/>
        <v>158 Kbps</v>
      </c>
      <c r="R14" s="29" t="str">
        <f t="shared" si="11"/>
        <v>158 Kbps</v>
      </c>
      <c r="S14" s="22">
        <v>4</v>
      </c>
      <c r="T14" s="22">
        <v>23</v>
      </c>
      <c r="U14" s="22">
        <v>37</v>
      </c>
      <c r="V14" s="23">
        <v>-1</v>
      </c>
      <c r="W14" s="23">
        <v>0</v>
      </c>
      <c r="X14" s="23">
        <v>0</v>
      </c>
      <c r="Y14" s="23"/>
      <c r="Z14" s="22">
        <v>4</v>
      </c>
      <c r="AA14" s="22">
        <v>23</v>
      </c>
      <c r="AB14" s="22">
        <v>37</v>
      </c>
      <c r="AC14" s="23">
        <v>-1</v>
      </c>
      <c r="AD14" s="23">
        <v>0</v>
      </c>
      <c r="AE14" s="23">
        <v>0</v>
      </c>
    </row>
    <row r="15" spans="1:31" ht="36.75" customHeight="1" x14ac:dyDescent="0.15">
      <c r="A15" s="36" t="s">
        <v>32</v>
      </c>
      <c r="B15" s="36"/>
      <c r="C15" s="26" t="s">
        <v>43</v>
      </c>
      <c r="D15" s="27" t="str">
        <f t="shared" si="6"/>
        <v>921 Kbps</v>
      </c>
      <c r="E15" s="27" t="str">
        <f t="shared" si="7"/>
        <v>768 Kbps</v>
      </c>
      <c r="F15" s="27" t="str">
        <f t="shared" si="8"/>
        <v>675 Kbps</v>
      </c>
      <c r="G15" s="27" t="str">
        <f t="shared" si="8"/>
        <v>614 Kbps</v>
      </c>
      <c r="H15" s="27" t="str">
        <f t="shared" si="8"/>
        <v>552 Kbps</v>
      </c>
      <c r="I15" s="27" t="str">
        <f t="shared" si="8"/>
        <v>460 Kbps</v>
      </c>
      <c r="J15" s="27" t="str">
        <f t="shared" si="9"/>
        <v>384 Kbps</v>
      </c>
      <c r="K15" s="27" t="str">
        <f t="shared" si="10"/>
        <v>307 Kbps</v>
      </c>
      <c r="L15" s="27" t="str">
        <f t="shared" si="0"/>
        <v>248 Kbps</v>
      </c>
      <c r="M15" s="27" t="str">
        <f t="shared" si="1"/>
        <v>201 Kbps</v>
      </c>
      <c r="N15" s="27" t="str">
        <f t="shared" si="2"/>
        <v>181 Kbps</v>
      </c>
      <c r="O15" s="27" t="str">
        <f t="shared" si="3"/>
        <v>146 Kbps</v>
      </c>
      <c r="P15" s="27" t="str">
        <f t="shared" si="4"/>
        <v>132 Kbps</v>
      </c>
      <c r="Q15" s="27" t="str">
        <f t="shared" si="5"/>
        <v>119 Kbps</v>
      </c>
      <c r="R15" s="27" t="str">
        <f t="shared" si="11"/>
        <v>119 Kbps</v>
      </c>
      <c r="S15" s="22">
        <v>3</v>
      </c>
      <c r="T15" s="22">
        <v>17</v>
      </c>
      <c r="U15" s="22">
        <v>28</v>
      </c>
      <c r="V15" s="23">
        <v>-1</v>
      </c>
      <c r="W15" s="23">
        <v>0</v>
      </c>
      <c r="X15" s="23">
        <v>1</v>
      </c>
      <c r="Y15" s="23"/>
      <c r="Z15" s="22">
        <v>3</v>
      </c>
      <c r="AA15" s="22">
        <v>17</v>
      </c>
      <c r="AB15" s="22">
        <v>28</v>
      </c>
      <c r="AC15" s="23">
        <v>-1</v>
      </c>
      <c r="AD15" s="23">
        <v>0</v>
      </c>
      <c r="AE15" s="23">
        <v>1</v>
      </c>
    </row>
    <row r="16" spans="1:31" ht="36.75" customHeight="1" x14ac:dyDescent="0.15">
      <c r="A16" s="37" t="s">
        <v>33</v>
      </c>
      <c r="B16" s="37"/>
      <c r="C16" s="28" t="s">
        <v>44</v>
      </c>
      <c r="D16" s="29" t="str">
        <f t="shared" si="6"/>
        <v>307 Kbps</v>
      </c>
      <c r="E16" s="29" t="str">
        <f t="shared" si="7"/>
        <v>256 Kbps</v>
      </c>
      <c r="F16" s="29" t="str">
        <f t="shared" si="8"/>
        <v>225 Kbps</v>
      </c>
      <c r="G16" s="29" t="str">
        <f t="shared" si="8"/>
        <v>204 Kbps</v>
      </c>
      <c r="H16" s="29" t="str">
        <f t="shared" si="8"/>
        <v>184 Kbps</v>
      </c>
      <c r="I16" s="29" t="str">
        <f t="shared" si="8"/>
        <v>153 Kbps</v>
      </c>
      <c r="J16" s="29" t="str">
        <f t="shared" si="9"/>
        <v>128 Kbps</v>
      </c>
      <c r="K16" s="29" t="str">
        <f t="shared" si="10"/>
        <v>102 Kbps</v>
      </c>
      <c r="L16" s="29" t="str">
        <f t="shared" si="0"/>
        <v>82 Kbps</v>
      </c>
      <c r="M16" s="29" t="str">
        <f t="shared" si="1"/>
        <v>67 Kbps</v>
      </c>
      <c r="N16" s="29" t="str">
        <f t="shared" si="2"/>
        <v>60 Kbps</v>
      </c>
      <c r="O16" s="29" t="str">
        <f t="shared" si="3"/>
        <v>48 Kbps</v>
      </c>
      <c r="P16" s="29" t="str">
        <f t="shared" si="4"/>
        <v>44 Kbps</v>
      </c>
      <c r="Q16" s="29" t="str">
        <f t="shared" si="5"/>
        <v>39 Kbps</v>
      </c>
      <c r="R16" s="29" t="str">
        <f t="shared" si="11"/>
        <v>39 Kbps</v>
      </c>
      <c r="S16" s="22">
        <v>1</v>
      </c>
      <c r="T16" s="22">
        <v>6</v>
      </c>
      <c r="U16" s="22">
        <v>9</v>
      </c>
      <c r="V16" s="23">
        <v>-1</v>
      </c>
      <c r="W16" s="23">
        <v>0</v>
      </c>
      <c r="X16" s="23">
        <v>0</v>
      </c>
      <c r="Y16" s="23"/>
      <c r="Z16" s="22">
        <v>1</v>
      </c>
      <c r="AA16" s="22">
        <v>6</v>
      </c>
      <c r="AB16" s="22">
        <v>9</v>
      </c>
      <c r="AC16" s="23">
        <v>-1</v>
      </c>
      <c r="AD16" s="23">
        <v>0</v>
      </c>
      <c r="AE16" s="23">
        <v>0</v>
      </c>
    </row>
    <row r="17" spans="1:31" ht="36.75" customHeight="1" x14ac:dyDescent="0.15">
      <c r="A17" s="36" t="s">
        <v>34</v>
      </c>
      <c r="B17" s="36"/>
      <c r="C17" s="26" t="s">
        <v>45</v>
      </c>
      <c r="D17" s="27" t="str">
        <f t="shared" si="6"/>
        <v>153 Kbps</v>
      </c>
      <c r="E17" s="27" t="str">
        <f t="shared" si="7"/>
        <v>128 Kbps</v>
      </c>
      <c r="F17" s="27" t="str">
        <f t="shared" si="8"/>
        <v>112 Kbps</v>
      </c>
      <c r="G17" s="27" t="str">
        <f t="shared" si="8"/>
        <v>102 Kbps</v>
      </c>
      <c r="H17" s="27" t="str">
        <f t="shared" si="8"/>
        <v>92 Kbps</v>
      </c>
      <c r="I17" s="27" t="str">
        <f t="shared" si="8"/>
        <v>76 Kbps</v>
      </c>
      <c r="J17" s="27" t="str">
        <f t="shared" si="9"/>
        <v>64 Kbps</v>
      </c>
      <c r="K17" s="27" t="str">
        <f t="shared" si="10"/>
        <v>51 Kbps</v>
      </c>
      <c r="L17" s="27" t="str">
        <f t="shared" si="0"/>
        <v>41 Kbps</v>
      </c>
      <c r="M17" s="27" t="str">
        <f t="shared" si="1"/>
        <v>33 Kbps</v>
      </c>
      <c r="N17" s="27" t="str">
        <f t="shared" si="2"/>
        <v>30 Kbps</v>
      </c>
      <c r="O17" s="27" t="str">
        <f t="shared" si="3"/>
        <v>24 Kbps</v>
      </c>
      <c r="P17" s="27" t="str">
        <f t="shared" si="4"/>
        <v>22 Kbps</v>
      </c>
      <c r="Q17" s="27" t="str">
        <f t="shared" si="5"/>
        <v>19 Kbps</v>
      </c>
      <c r="R17" s="27" t="str">
        <f t="shared" si="11"/>
        <v>19 Kbps</v>
      </c>
      <c r="S17" s="22">
        <v>1</v>
      </c>
      <c r="T17" s="22">
        <v>3</v>
      </c>
      <c r="U17" s="22">
        <v>5</v>
      </c>
      <c r="V17" s="23">
        <v>0</v>
      </c>
      <c r="W17" s="23">
        <v>0</v>
      </c>
      <c r="X17" s="23">
        <v>0</v>
      </c>
      <c r="Y17" s="23"/>
      <c r="Z17" s="22">
        <v>1</v>
      </c>
      <c r="AA17" s="22">
        <v>3</v>
      </c>
      <c r="AB17" s="22">
        <v>5</v>
      </c>
      <c r="AC17" s="23">
        <v>0</v>
      </c>
      <c r="AD17" s="23">
        <v>0</v>
      </c>
      <c r="AE17" s="23">
        <v>0</v>
      </c>
    </row>
    <row r="25" spans="1:31" ht="68.25" customHeight="1" x14ac:dyDescent="0.15">
      <c r="A25" s="39" t="s">
        <v>102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1"/>
      <c r="S25" s="25" t="s">
        <v>64</v>
      </c>
      <c r="Z25" s="25" t="s">
        <v>64</v>
      </c>
    </row>
    <row r="26" spans="1:31" x14ac:dyDescent="0.15">
      <c r="A26" s="15"/>
      <c r="B26" s="16" t="s">
        <v>73</v>
      </c>
      <c r="C26" s="38" t="s">
        <v>74</v>
      </c>
      <c r="D26" s="38" t="s">
        <v>75</v>
      </c>
      <c r="E26" s="38" t="s">
        <v>120</v>
      </c>
      <c r="F26" s="38" t="s">
        <v>49</v>
      </c>
      <c r="G26" s="38" t="s">
        <v>76</v>
      </c>
      <c r="H26" s="38" t="s">
        <v>51</v>
      </c>
      <c r="I26" s="38" t="s">
        <v>121</v>
      </c>
      <c r="J26" s="38" t="s">
        <v>122</v>
      </c>
      <c r="K26" s="38" t="s">
        <v>54</v>
      </c>
      <c r="L26" s="38" t="s">
        <v>55</v>
      </c>
      <c r="M26" s="38" t="s">
        <v>77</v>
      </c>
      <c r="N26" s="38" t="s">
        <v>78</v>
      </c>
      <c r="O26" s="38" t="s">
        <v>79</v>
      </c>
      <c r="P26" s="38" t="s">
        <v>80</v>
      </c>
      <c r="Q26" s="38" t="s">
        <v>81</v>
      </c>
      <c r="R26" s="38" t="s">
        <v>82</v>
      </c>
      <c r="S26" s="21" t="s">
        <v>113</v>
      </c>
      <c r="T26" s="21" t="s">
        <v>114</v>
      </c>
      <c r="U26" s="21" t="s">
        <v>115</v>
      </c>
      <c r="V26" s="21" t="s">
        <v>116</v>
      </c>
      <c r="W26" s="21" t="s">
        <v>117</v>
      </c>
      <c r="X26" s="21" t="s">
        <v>118</v>
      </c>
      <c r="Y26" s="21" t="s">
        <v>119</v>
      </c>
      <c r="Z26" s="21" t="s">
        <v>83</v>
      </c>
      <c r="AA26" s="20" t="s">
        <v>84</v>
      </c>
      <c r="AB26" s="20" t="s">
        <v>85</v>
      </c>
      <c r="AC26" s="20" t="s">
        <v>86</v>
      </c>
      <c r="AD26" s="20" t="s">
        <v>87</v>
      </c>
      <c r="AE26" s="14" t="s">
        <v>88</v>
      </c>
    </row>
    <row r="27" spans="1:31" x14ac:dyDescent="0.15">
      <c r="A27" s="17" t="s">
        <v>21</v>
      </c>
      <c r="B27" s="1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22"/>
      <c r="T27" s="22"/>
      <c r="U27" s="22"/>
      <c r="V27" s="22"/>
      <c r="W27" s="22"/>
      <c r="X27" s="24"/>
      <c r="Z27" s="22">
        <v>0</v>
      </c>
      <c r="AA27" s="22">
        <v>0</v>
      </c>
      <c r="AB27" s="22">
        <v>0</v>
      </c>
      <c r="AC27" s="24">
        <v>1.6</v>
      </c>
      <c r="AD27" s="24">
        <v>2.15</v>
      </c>
      <c r="AE27" s="24">
        <v>3.87</v>
      </c>
    </row>
    <row r="28" spans="1:31" ht="36.75" customHeight="1" x14ac:dyDescent="0.15">
      <c r="A28" s="37" t="s">
        <v>89</v>
      </c>
      <c r="B28" s="37"/>
      <c r="C28" s="28" t="s">
        <v>103</v>
      </c>
      <c r="D28" s="29" t="str">
        <f>ROUNDDOWN($C28*(D$2/$C$2),0) &amp; " Kbps"</f>
        <v>5120 Kbps</v>
      </c>
      <c r="E28" s="29" t="str">
        <f>ROUNDUP($C28*(E$2/$C$2),0)+S27 &amp; " Kbps"</f>
        <v>4267 Kbps</v>
      </c>
      <c r="F28" s="29" t="str">
        <f>ROUNDDOWN($C28*(F$2/$C$2),0)+T28 &amp; " Kbps"</f>
        <v>4096 Kbps</v>
      </c>
      <c r="G28" s="29" t="str">
        <f>ROUNDDOWN($C28*(G$2/$C$2),0)+U28 &amp; " Kbps"</f>
        <v>3840 Kbps</v>
      </c>
      <c r="H28" s="29" t="str">
        <f>ROUNDDOWN($C28*(H$2/$C$2),0)+V28 &amp; " Kbps"</f>
        <v>3328 Kbps</v>
      </c>
      <c r="I28" s="29" t="str">
        <f>ROUNDDOWN($C28*(I$2/$C$2),0)+W28 &amp; " Kbps"</f>
        <v>2560 Kbps</v>
      </c>
      <c r="J28" s="29" t="str">
        <f>ROUNDUP($C28*(J$2/$C$2),0)+X28 &amp; " Kbps"</f>
        <v>2134 Kbps</v>
      </c>
      <c r="K28" s="29" t="str">
        <f>ROUNDDOWN($C28*(K$2/$C$2),0)+Y28 &amp; " Kbps"</f>
        <v>2000 Kbps</v>
      </c>
      <c r="L28" s="29" t="str">
        <f>ROUNDDOWN($C28*(L$2/$C$2),0)+Z28 &amp; " Kbps"</f>
        <v>2000 Kbps</v>
      </c>
      <c r="M28" s="29" t="str">
        <f>ROUNDDOWN($C28*(M$2/$C$2),0)+AA28 &amp; " Kbps"</f>
        <v>1530 Kbps</v>
      </c>
      <c r="N28" s="29" t="str">
        <f>ROUNDDOWN($C28*(N$2/$C$2),0)+AB28 &amp; " Kbps"</f>
        <v>1669 Kbps</v>
      </c>
      <c r="O28" s="29" t="str">
        <f>ROUNDDOWN($C28*(O$2/$C$2)*V$3,0)+AC28 &amp; " Kbps"</f>
        <v>805 Kbps</v>
      </c>
      <c r="P28" s="29" t="str">
        <f>ROUNDDOWN($C28*(P$2/$C$2)*W$3,0)+AD28 &amp; " Kbps"</f>
        <v>738 Kbps</v>
      </c>
      <c r="Q28" s="29" t="str">
        <f>ROUNDDOWN($C28*(Q$2/$C$2)*X$3,0)+AE28 &amp; " Kbps"</f>
        <v>664 Kbps</v>
      </c>
      <c r="R28" s="29" t="str">
        <f>Q28</f>
        <v>664 Kbps</v>
      </c>
      <c r="S28" s="22">
        <v>342</v>
      </c>
      <c r="T28" s="22">
        <v>342</v>
      </c>
      <c r="U28" s="22">
        <v>427</v>
      </c>
      <c r="V28" s="23">
        <v>256</v>
      </c>
      <c r="W28" s="23">
        <v>0</v>
      </c>
      <c r="X28" s="23">
        <v>0</v>
      </c>
      <c r="Y28" s="22">
        <v>294</v>
      </c>
      <c r="Z28" s="22">
        <v>635</v>
      </c>
      <c r="AA28" s="22">
        <v>506</v>
      </c>
      <c r="AB28" s="22">
        <v>816</v>
      </c>
      <c r="AC28" s="23">
        <v>-14</v>
      </c>
      <c r="AD28" s="23">
        <v>5</v>
      </c>
      <c r="AE28" s="23">
        <v>4</v>
      </c>
    </row>
    <row r="29" spans="1:31" ht="36.75" customHeight="1" x14ac:dyDescent="0.15">
      <c r="A29" s="36" t="s">
        <v>112</v>
      </c>
      <c r="B29" s="36"/>
      <c r="C29" s="26" t="s">
        <v>104</v>
      </c>
      <c r="D29" s="27" t="str">
        <f t="shared" ref="D29:D41" si="12">ROUNDDOWN($C29*(D$2/$C$2),0) &amp; " Kbps"</f>
        <v>4096 Kbps</v>
      </c>
      <c r="E29" s="27" t="str">
        <f t="shared" ref="E29:E41" si="13">ROUNDUP($C29*(E$2/$C$2),0)+S28 &amp; " Kbps"</f>
        <v>3756 Kbps</v>
      </c>
      <c r="F29" s="27" t="str">
        <f t="shared" ref="F29:F41" si="14">ROUNDDOWN($C29*(F$2/$C$2),0)+T29 &amp; " Kbps"</f>
        <v>3276 Kbps</v>
      </c>
      <c r="G29" s="27" t="str">
        <f t="shared" ref="G29:G41" si="15">ROUNDDOWN($C29*(G$2/$C$2),0)+U29 &amp; " Kbps"</f>
        <v>3072 Kbps</v>
      </c>
      <c r="H29" s="27" t="str">
        <f t="shared" ref="H29:H41" si="16">ROUNDDOWN($C29*(H$2/$C$2),0)+V29 &amp; " Kbps"</f>
        <v>2662 Kbps</v>
      </c>
      <c r="I29" s="27" t="str">
        <f t="shared" ref="I29:I41" si="17">ROUNDDOWN($C29*(I$2/$C$2),0)+W29 &amp; " Kbps"</f>
        <v>2048 Kbps</v>
      </c>
      <c r="J29" s="27" t="str">
        <f t="shared" ref="J29:J41" si="18">ROUNDUP($C29*(J$2/$C$2),0)+X29 &amp; " Kbps"</f>
        <v>1707 Kbps</v>
      </c>
      <c r="K29" s="27" t="str">
        <f t="shared" ref="K29:K41" si="19">ROUNDDOWN($C29*(K$2/$C$2),0)+Y29 &amp; " Kbps"</f>
        <v>1856 Kbps</v>
      </c>
      <c r="L29" s="27" t="str">
        <f t="shared" ref="L29:L41" si="20">ROUNDDOWN($C29*(L$2/$C$2),0)+Z29 &amp; " Kbps"</f>
        <v>1856 Kbps</v>
      </c>
      <c r="M29" s="29" t="str">
        <f t="shared" ref="M29:M41" si="21">ROUNDDOWN($C29*(M$2/$C$2),0)+AA29 &amp; " Kbps"</f>
        <v>1186 Kbps</v>
      </c>
      <c r="N29" s="29" t="str">
        <f t="shared" ref="N29:N41" si="22">ROUNDDOWN($C29*(N$2/$C$2),0)+AB29 &amp; " Kbps"</f>
        <v>1275 Kbps</v>
      </c>
      <c r="O29" s="29" t="str">
        <f t="shared" ref="O29:O41" si="23">ROUNDDOWN($C29*(O$2/$C$2)*V$3,0)+AC29 &amp; " Kbps"</f>
        <v>644 Kbps</v>
      </c>
      <c r="P29" s="29" t="str">
        <f t="shared" ref="P29:P41" si="24">ROUNDDOWN($C29*(P$2/$C$2)*W$3,0)+AD29 &amp; " Kbps"</f>
        <v>590 Kbps</v>
      </c>
      <c r="Q29" s="29" t="str">
        <f t="shared" ref="Q29:Q41" si="25">ROUNDDOWN($C29*(Q$2/$C$2)*X$3,0)+AE29 &amp; " Kbps"</f>
        <v>530 Kbps</v>
      </c>
      <c r="R29" s="27" t="str">
        <f t="shared" ref="R29:R41" si="26">Q29</f>
        <v>530 Kbps</v>
      </c>
      <c r="S29" s="22">
        <v>273</v>
      </c>
      <c r="T29" s="22">
        <v>273</v>
      </c>
      <c r="U29" s="22">
        <v>342</v>
      </c>
      <c r="V29" s="23">
        <v>205</v>
      </c>
      <c r="W29" s="23">
        <v>0</v>
      </c>
      <c r="X29" s="23">
        <v>0</v>
      </c>
      <c r="Y29" s="23">
        <v>491</v>
      </c>
      <c r="Z29" s="22">
        <v>764</v>
      </c>
      <c r="AA29" s="22">
        <v>367</v>
      </c>
      <c r="AB29" s="22">
        <v>593</v>
      </c>
      <c r="AC29" s="23">
        <v>-11</v>
      </c>
      <c r="AD29" s="23">
        <v>3</v>
      </c>
      <c r="AE29" s="23">
        <v>2</v>
      </c>
    </row>
    <row r="30" spans="1:31" ht="36.75" customHeight="1" x14ac:dyDescent="0.15">
      <c r="A30" s="37" t="s">
        <v>90</v>
      </c>
      <c r="B30" s="37"/>
      <c r="C30" s="28" t="s">
        <v>105</v>
      </c>
      <c r="D30" s="29" t="str">
        <f t="shared" si="12"/>
        <v>2560 Kbps</v>
      </c>
      <c r="E30" s="29" t="str">
        <f t="shared" si="13"/>
        <v>2407 Kbps</v>
      </c>
      <c r="F30" s="29" t="str">
        <f t="shared" si="14"/>
        <v>2112 Kbps</v>
      </c>
      <c r="G30" s="29" t="str">
        <f t="shared" si="15"/>
        <v>2000 Kbps</v>
      </c>
      <c r="H30" s="29" t="str">
        <f t="shared" si="16"/>
        <v>1859 Kbps</v>
      </c>
      <c r="I30" s="29" t="str">
        <f t="shared" si="17"/>
        <v>1648 Kbps</v>
      </c>
      <c r="J30" s="29" t="str">
        <f t="shared" si="18"/>
        <v>1435 Kbps</v>
      </c>
      <c r="K30" s="29" t="str">
        <f t="shared" si="19"/>
        <v>1364 Kbps</v>
      </c>
      <c r="L30" s="29" t="str">
        <f t="shared" si="20"/>
        <v>1364 Kbps</v>
      </c>
      <c r="M30" s="29" t="str">
        <f t="shared" si="21"/>
        <v>765 Kbps</v>
      </c>
      <c r="N30" s="29" t="str">
        <f t="shared" si="22"/>
        <v>834 Kbps</v>
      </c>
      <c r="O30" s="29" t="str">
        <f t="shared" si="23"/>
        <v>403 Kbps</v>
      </c>
      <c r="P30" s="29" t="str">
        <f t="shared" si="24"/>
        <v>368 Kbps</v>
      </c>
      <c r="Q30" s="29" t="str">
        <f t="shared" si="25"/>
        <v>332 Kbps</v>
      </c>
      <c r="R30" s="29" t="str">
        <f t="shared" si="26"/>
        <v>332 Kbps</v>
      </c>
      <c r="S30" s="22">
        <v>235</v>
      </c>
      <c r="T30" s="22">
        <v>235</v>
      </c>
      <c r="U30" s="22">
        <v>294</v>
      </c>
      <c r="V30" s="23">
        <v>323</v>
      </c>
      <c r="W30" s="23">
        <v>368</v>
      </c>
      <c r="X30" s="23">
        <v>368</v>
      </c>
      <c r="Y30" s="23">
        <v>511</v>
      </c>
      <c r="Z30" s="22">
        <v>682</v>
      </c>
      <c r="AA30" s="22">
        <v>253</v>
      </c>
      <c r="AB30" s="22">
        <v>408</v>
      </c>
      <c r="AC30" s="23">
        <v>-6</v>
      </c>
      <c r="AD30" s="23">
        <v>2</v>
      </c>
      <c r="AE30" s="23">
        <v>2</v>
      </c>
    </row>
    <row r="31" spans="1:31" ht="36.75" customHeight="1" x14ac:dyDescent="0.15">
      <c r="A31" s="36" t="s">
        <v>91</v>
      </c>
      <c r="B31" s="36"/>
      <c r="C31" s="26" t="s">
        <v>106</v>
      </c>
      <c r="D31" s="27" t="str">
        <f t="shared" si="12"/>
        <v>2048 Kbps</v>
      </c>
      <c r="E31" s="27" t="str">
        <f t="shared" si="13"/>
        <v>1942 Kbps</v>
      </c>
      <c r="F31" s="27" t="str">
        <f t="shared" si="14"/>
        <v>1894 Kbps</v>
      </c>
      <c r="G31" s="27" t="str">
        <f t="shared" si="15"/>
        <v>1856 Kbps</v>
      </c>
      <c r="H31" s="27" t="str">
        <f t="shared" si="16"/>
        <v>1689 Kbps</v>
      </c>
      <c r="I31" s="27" t="str">
        <f t="shared" si="17"/>
        <v>1544 Kbps</v>
      </c>
      <c r="J31" s="27" t="str">
        <f t="shared" si="18"/>
        <v>1374 Kbps</v>
      </c>
      <c r="K31" s="27" t="str">
        <f t="shared" si="19"/>
        <v>1250 Kbps</v>
      </c>
      <c r="L31" s="27" t="str">
        <f t="shared" si="20"/>
        <v>1250 Kbps</v>
      </c>
      <c r="M31" s="29" t="str">
        <f t="shared" si="21"/>
        <v>616 Kbps</v>
      </c>
      <c r="N31" s="29" t="str">
        <f t="shared" si="22"/>
        <v>674 Kbps</v>
      </c>
      <c r="O31" s="29" t="str">
        <f t="shared" si="23"/>
        <v>322 Kbps</v>
      </c>
      <c r="P31" s="29" t="str">
        <f t="shared" si="24"/>
        <v>294 Kbps</v>
      </c>
      <c r="Q31" s="29" t="str">
        <f t="shared" si="25"/>
        <v>266 Kbps</v>
      </c>
      <c r="R31" s="27" t="str">
        <f t="shared" si="26"/>
        <v>266 Kbps</v>
      </c>
      <c r="S31" s="22">
        <v>393</v>
      </c>
      <c r="T31" s="22">
        <v>393</v>
      </c>
      <c r="U31" s="22">
        <v>491</v>
      </c>
      <c r="V31" s="23">
        <v>461</v>
      </c>
      <c r="W31" s="23">
        <v>520</v>
      </c>
      <c r="X31" s="23">
        <v>520</v>
      </c>
      <c r="Y31" s="23">
        <v>568</v>
      </c>
      <c r="Z31" s="22">
        <v>704</v>
      </c>
      <c r="AA31" s="22">
        <v>207</v>
      </c>
      <c r="AB31" s="22">
        <v>333</v>
      </c>
      <c r="AC31" s="23">
        <v>-5</v>
      </c>
      <c r="AD31" s="23">
        <v>1</v>
      </c>
      <c r="AE31" s="23">
        <v>2</v>
      </c>
    </row>
    <row r="32" spans="1:31" ht="36.75" customHeight="1" x14ac:dyDescent="0.15">
      <c r="A32" s="37" t="s">
        <v>92</v>
      </c>
      <c r="B32" s="37"/>
      <c r="C32" s="28" t="s">
        <v>106</v>
      </c>
      <c r="D32" s="29" t="str">
        <f t="shared" si="12"/>
        <v>2048 Kbps</v>
      </c>
      <c r="E32" s="29" t="str">
        <f t="shared" si="13"/>
        <v>2100 Kbps</v>
      </c>
      <c r="F32" s="29" t="str">
        <f t="shared" si="14"/>
        <v>1894 Kbps</v>
      </c>
      <c r="G32" s="29" t="str">
        <f t="shared" si="15"/>
        <v>1856 Kbps</v>
      </c>
      <c r="H32" s="29" t="str">
        <f t="shared" si="16"/>
        <v>1689 Kbps</v>
      </c>
      <c r="I32" s="29" t="str">
        <f t="shared" si="17"/>
        <v>1440 Kbps</v>
      </c>
      <c r="J32" s="29" t="str">
        <f t="shared" si="18"/>
        <v>1270 Kbps</v>
      </c>
      <c r="K32" s="29" t="str">
        <f t="shared" si="19"/>
        <v>1136 Kbps</v>
      </c>
      <c r="L32" s="29" t="str">
        <f t="shared" si="20"/>
        <v>1136 Kbps</v>
      </c>
      <c r="M32" s="29" t="str">
        <f t="shared" si="21"/>
        <v>558 Kbps</v>
      </c>
      <c r="N32" s="29" t="str">
        <f t="shared" si="22"/>
        <v>582 Kbps</v>
      </c>
      <c r="O32" s="29" t="str">
        <f t="shared" si="23"/>
        <v>324 Kbps</v>
      </c>
      <c r="P32" s="29" t="str">
        <f t="shared" si="24"/>
        <v>295 Kbps</v>
      </c>
      <c r="Q32" s="29" t="str">
        <f t="shared" si="25"/>
        <v>265 Kbps</v>
      </c>
      <c r="R32" s="29" t="str">
        <f t="shared" si="26"/>
        <v>265 Kbps</v>
      </c>
      <c r="S32" s="22">
        <v>393</v>
      </c>
      <c r="T32" s="22">
        <v>393</v>
      </c>
      <c r="U32" s="22">
        <v>491</v>
      </c>
      <c r="V32" s="23">
        <v>461</v>
      </c>
      <c r="W32" s="23">
        <v>416</v>
      </c>
      <c r="X32" s="23">
        <v>416</v>
      </c>
      <c r="Y32" s="23">
        <v>454</v>
      </c>
      <c r="Z32" s="22">
        <v>590</v>
      </c>
      <c r="AA32" s="22">
        <v>149</v>
      </c>
      <c r="AB32" s="22">
        <v>241</v>
      </c>
      <c r="AC32" s="23">
        <v>-3</v>
      </c>
      <c r="AD32" s="23">
        <v>2</v>
      </c>
      <c r="AE32" s="23">
        <v>1</v>
      </c>
    </row>
    <row r="33" spans="1:31" ht="36.75" customHeight="1" x14ac:dyDescent="0.15">
      <c r="A33" s="36" t="s">
        <v>93</v>
      </c>
      <c r="B33" s="36"/>
      <c r="C33" s="26" t="s">
        <v>107</v>
      </c>
      <c r="D33" s="27" t="str">
        <f t="shared" si="12"/>
        <v>1856 Kbps</v>
      </c>
      <c r="E33" s="27" t="str">
        <f t="shared" si="13"/>
        <v>1940 Kbps</v>
      </c>
      <c r="F33" s="27" t="str">
        <f t="shared" si="14"/>
        <v>1606 Kbps</v>
      </c>
      <c r="G33" s="27" t="str">
        <f t="shared" si="15"/>
        <v>1544 Kbps</v>
      </c>
      <c r="H33" s="27" t="str">
        <f t="shared" si="16"/>
        <v>1380 Kbps</v>
      </c>
      <c r="I33" s="27" t="str">
        <f t="shared" si="17"/>
        <v>1136 Kbps</v>
      </c>
      <c r="J33" s="27" t="str">
        <f t="shared" si="18"/>
        <v>982 Kbps</v>
      </c>
      <c r="K33" s="27" t="str">
        <f t="shared" si="19"/>
        <v>908 Kbps</v>
      </c>
      <c r="L33" s="27" t="str">
        <f t="shared" si="20"/>
        <v>908 Kbps</v>
      </c>
      <c r="M33" s="29" t="str">
        <f t="shared" si="21"/>
        <v>486 Kbps</v>
      </c>
      <c r="N33" s="29" t="str">
        <f t="shared" si="22"/>
        <v>494 Kbps</v>
      </c>
      <c r="O33" s="29" t="str">
        <f t="shared" si="23"/>
        <v>293 Kbps</v>
      </c>
      <c r="P33" s="29" t="str">
        <f t="shared" si="24"/>
        <v>267 Kbps</v>
      </c>
      <c r="Q33" s="29" t="str">
        <f t="shared" si="25"/>
        <v>240 Kbps</v>
      </c>
      <c r="R33" s="27" t="str">
        <f t="shared" si="26"/>
        <v>240 Kbps</v>
      </c>
      <c r="S33" s="22">
        <v>245</v>
      </c>
      <c r="T33" s="22">
        <v>245</v>
      </c>
      <c r="U33" s="22">
        <v>307</v>
      </c>
      <c r="V33" s="23">
        <v>267</v>
      </c>
      <c r="W33" s="23">
        <v>208</v>
      </c>
      <c r="X33" s="23">
        <v>208</v>
      </c>
      <c r="Y33" s="23">
        <v>290</v>
      </c>
      <c r="Z33" s="22">
        <v>414</v>
      </c>
      <c r="AA33" s="22">
        <v>115</v>
      </c>
      <c r="AB33" s="22">
        <v>185</v>
      </c>
      <c r="AC33" s="23">
        <v>-3</v>
      </c>
      <c r="AD33" s="23">
        <v>1</v>
      </c>
      <c r="AE33" s="23">
        <v>1</v>
      </c>
    </row>
    <row r="34" spans="1:31" ht="36.75" customHeight="1" x14ac:dyDescent="0.15">
      <c r="A34" s="37" t="s">
        <v>94</v>
      </c>
      <c r="B34" s="37"/>
      <c r="C34" s="28" t="s">
        <v>108</v>
      </c>
      <c r="D34" s="29" t="str">
        <f t="shared" si="12"/>
        <v>1440 Kbps</v>
      </c>
      <c r="E34" s="29" t="str">
        <f t="shared" si="13"/>
        <v>1445 Kbps</v>
      </c>
      <c r="F34" s="29" t="str">
        <f t="shared" si="14"/>
        <v>1196 Kbps</v>
      </c>
      <c r="G34" s="29" t="str">
        <f t="shared" si="15"/>
        <v>1136 Kbps</v>
      </c>
      <c r="H34" s="29" t="str">
        <f t="shared" si="16"/>
        <v>1014 Kbps</v>
      </c>
      <c r="I34" s="29" t="str">
        <f t="shared" si="17"/>
        <v>832 Kbps</v>
      </c>
      <c r="J34" s="29" t="str">
        <f t="shared" si="18"/>
        <v>712 Kbps</v>
      </c>
      <c r="K34" s="29" t="str">
        <f t="shared" si="19"/>
        <v>648 Kbps</v>
      </c>
      <c r="L34" s="29" t="str">
        <f t="shared" si="20"/>
        <v>648 Kbps</v>
      </c>
      <c r="M34" s="29" t="str">
        <f t="shared" si="21"/>
        <v>379 Kbps</v>
      </c>
      <c r="N34" s="29" t="str">
        <f t="shared" si="22"/>
        <v>388 Kbps</v>
      </c>
      <c r="O34" s="29" t="str">
        <f t="shared" si="23"/>
        <v>228 Kbps</v>
      </c>
      <c r="P34" s="29" t="str">
        <f t="shared" si="24"/>
        <v>207 Kbps</v>
      </c>
      <c r="Q34" s="29" t="str">
        <f t="shared" si="25"/>
        <v>185 Kbps</v>
      </c>
      <c r="R34" s="29" t="str">
        <f t="shared" si="26"/>
        <v>185 Kbps</v>
      </c>
      <c r="S34" s="22">
        <v>140</v>
      </c>
      <c r="T34" s="22">
        <v>140</v>
      </c>
      <c r="U34" s="22">
        <v>176</v>
      </c>
      <c r="V34" s="23">
        <v>150</v>
      </c>
      <c r="W34" s="23">
        <v>112</v>
      </c>
      <c r="X34" s="23">
        <v>112</v>
      </c>
      <c r="Y34" s="23">
        <v>168</v>
      </c>
      <c r="Z34" s="22">
        <v>264</v>
      </c>
      <c r="AA34" s="22">
        <v>91</v>
      </c>
      <c r="AB34" s="22">
        <v>148</v>
      </c>
      <c r="AC34" s="23">
        <v>-2</v>
      </c>
      <c r="AD34" s="23">
        <v>1</v>
      </c>
      <c r="AE34" s="23">
        <v>0</v>
      </c>
    </row>
    <row r="35" spans="1:31" ht="36.75" customHeight="1" x14ac:dyDescent="0.15">
      <c r="A35" s="36" t="s">
        <v>95</v>
      </c>
      <c r="B35" s="36"/>
      <c r="C35" s="26" t="s">
        <v>109</v>
      </c>
      <c r="D35" s="27" t="str">
        <f t="shared" si="12"/>
        <v>832 Kbps</v>
      </c>
      <c r="E35" s="27" t="str">
        <f t="shared" si="13"/>
        <v>834 Kbps</v>
      </c>
      <c r="F35" s="27" t="str">
        <f t="shared" si="14"/>
        <v>684 Kbps</v>
      </c>
      <c r="G35" s="27" t="str">
        <f t="shared" si="15"/>
        <v>648 Kbps</v>
      </c>
      <c r="H35" s="27" t="str">
        <f t="shared" si="16"/>
        <v>574 Kbps</v>
      </c>
      <c r="I35" s="27" t="str">
        <f t="shared" si="17"/>
        <v>464 Kbps</v>
      </c>
      <c r="J35" s="27" t="str">
        <f t="shared" si="18"/>
        <v>395 Kbps</v>
      </c>
      <c r="K35" s="27" t="str">
        <f t="shared" si="19"/>
        <v>354 Kbps</v>
      </c>
      <c r="L35" s="27" t="str">
        <f t="shared" si="20"/>
        <v>354 Kbps</v>
      </c>
      <c r="M35" s="29" t="str">
        <f t="shared" si="21"/>
        <v>212 Kbps</v>
      </c>
      <c r="N35" s="29" t="str">
        <f t="shared" si="22"/>
        <v>212 Kbps</v>
      </c>
      <c r="O35" s="29" t="str">
        <f t="shared" si="23"/>
        <v>131 Kbps</v>
      </c>
      <c r="P35" s="29" t="str">
        <f t="shared" si="24"/>
        <v>119 Kbps</v>
      </c>
      <c r="Q35" s="29" t="str">
        <f t="shared" si="25"/>
        <v>107 Kbps</v>
      </c>
      <c r="R35" s="27" t="str">
        <f t="shared" si="26"/>
        <v>107 Kbps</v>
      </c>
      <c r="S35" s="22">
        <v>74</v>
      </c>
      <c r="T35" s="22">
        <v>74</v>
      </c>
      <c r="U35" s="22">
        <v>94</v>
      </c>
      <c r="V35" s="23">
        <v>75</v>
      </c>
      <c r="W35" s="23">
        <v>48</v>
      </c>
      <c r="X35" s="23">
        <v>48</v>
      </c>
      <c r="Y35" s="23">
        <v>77</v>
      </c>
      <c r="Z35" s="22">
        <v>133</v>
      </c>
      <c r="AA35" s="22">
        <v>46</v>
      </c>
      <c r="AB35" s="22">
        <v>74</v>
      </c>
      <c r="AC35" s="23">
        <v>-2</v>
      </c>
      <c r="AD35" s="23">
        <v>0</v>
      </c>
      <c r="AE35" s="23">
        <v>0</v>
      </c>
    </row>
    <row r="36" spans="1:31" ht="36.75" customHeight="1" x14ac:dyDescent="0.15">
      <c r="A36" s="37" t="s">
        <v>96</v>
      </c>
      <c r="B36" s="37"/>
      <c r="C36" s="28" t="s">
        <v>109</v>
      </c>
      <c r="D36" s="29" t="str">
        <f t="shared" si="12"/>
        <v>832 Kbps</v>
      </c>
      <c r="E36" s="29" t="str">
        <f t="shared" si="13"/>
        <v>768 Kbps</v>
      </c>
      <c r="F36" s="29" t="str">
        <f t="shared" si="14"/>
        <v>684 Kbps</v>
      </c>
      <c r="G36" s="29" t="str">
        <f t="shared" si="15"/>
        <v>648 Kbps</v>
      </c>
      <c r="H36" s="29" t="str">
        <f t="shared" si="16"/>
        <v>574 Kbps</v>
      </c>
      <c r="I36" s="29" t="str">
        <f t="shared" si="17"/>
        <v>464 Kbps</v>
      </c>
      <c r="J36" s="29" t="str">
        <f t="shared" si="18"/>
        <v>395 Kbps</v>
      </c>
      <c r="K36" s="29" t="str">
        <f t="shared" si="19"/>
        <v>354 Kbps</v>
      </c>
      <c r="L36" s="29" t="str">
        <f t="shared" si="20"/>
        <v>354 Kbps</v>
      </c>
      <c r="M36" s="29" t="str">
        <f t="shared" si="21"/>
        <v>212 Kbps</v>
      </c>
      <c r="N36" s="29" t="str">
        <f t="shared" si="22"/>
        <v>212 Kbps</v>
      </c>
      <c r="O36" s="29" t="str">
        <f t="shared" si="23"/>
        <v>131 Kbps</v>
      </c>
      <c r="P36" s="29" t="str">
        <f t="shared" si="24"/>
        <v>119 Kbps</v>
      </c>
      <c r="Q36" s="29" t="str">
        <f t="shared" si="25"/>
        <v>107 Kbps</v>
      </c>
      <c r="R36" s="29" t="str">
        <f t="shared" si="26"/>
        <v>107 Kbps</v>
      </c>
      <c r="S36" s="22">
        <v>74</v>
      </c>
      <c r="T36" s="22">
        <v>74</v>
      </c>
      <c r="U36" s="22">
        <v>94</v>
      </c>
      <c r="V36" s="23">
        <v>75</v>
      </c>
      <c r="W36" s="23">
        <v>48</v>
      </c>
      <c r="X36" s="23">
        <v>48</v>
      </c>
      <c r="Y36" s="23">
        <v>77</v>
      </c>
      <c r="Z36" s="22">
        <v>133</v>
      </c>
      <c r="AA36" s="22">
        <v>46</v>
      </c>
      <c r="AB36" s="22">
        <v>74</v>
      </c>
      <c r="AC36" s="23">
        <v>-2</v>
      </c>
      <c r="AD36" s="23">
        <v>0</v>
      </c>
      <c r="AE36" s="23">
        <v>0</v>
      </c>
    </row>
    <row r="37" spans="1:31" ht="36.75" customHeight="1" x14ac:dyDescent="0.15">
      <c r="A37" s="36" t="s">
        <v>97</v>
      </c>
      <c r="B37" s="36"/>
      <c r="C37" s="26" t="s">
        <v>110</v>
      </c>
      <c r="D37" s="26" t="s">
        <v>110</v>
      </c>
      <c r="E37" s="26" t="s">
        <v>110</v>
      </c>
      <c r="F37" s="26" t="s">
        <v>110</v>
      </c>
      <c r="G37" s="26" t="s">
        <v>110</v>
      </c>
      <c r="H37" s="26" t="s">
        <v>110</v>
      </c>
      <c r="I37" s="26" t="s">
        <v>110</v>
      </c>
      <c r="J37" s="26" t="s">
        <v>110</v>
      </c>
      <c r="K37" s="26" t="s">
        <v>110</v>
      </c>
      <c r="L37" s="26" t="s">
        <v>110</v>
      </c>
      <c r="M37" s="26" t="s">
        <v>110</v>
      </c>
      <c r="N37" s="26" t="s">
        <v>110</v>
      </c>
      <c r="O37" s="26" t="s">
        <v>110</v>
      </c>
      <c r="P37" s="26" t="s">
        <v>110</v>
      </c>
      <c r="Q37" s="26" t="s">
        <v>110</v>
      </c>
      <c r="R37" s="26" t="s">
        <v>110</v>
      </c>
      <c r="S37" s="22"/>
      <c r="T37" s="22"/>
      <c r="U37" s="22"/>
      <c r="V37" s="23"/>
      <c r="W37" s="23"/>
      <c r="X37" s="23"/>
      <c r="Y37" s="23"/>
      <c r="Z37" s="22"/>
      <c r="AA37" s="22">
        <v>31</v>
      </c>
      <c r="AB37" s="22">
        <v>50</v>
      </c>
      <c r="AC37" s="23">
        <v>-1</v>
      </c>
      <c r="AD37" s="23">
        <v>1</v>
      </c>
      <c r="AE37" s="23">
        <v>0</v>
      </c>
    </row>
    <row r="38" spans="1:31" ht="36.75" customHeight="1" x14ac:dyDescent="0.15">
      <c r="A38" s="37" t="s">
        <v>98</v>
      </c>
      <c r="B38" s="37"/>
      <c r="C38" s="28" t="s">
        <v>110</v>
      </c>
      <c r="D38" s="28" t="s">
        <v>110</v>
      </c>
      <c r="E38" s="28" t="s">
        <v>110</v>
      </c>
      <c r="F38" s="28" t="s">
        <v>110</v>
      </c>
      <c r="G38" s="28" t="s">
        <v>110</v>
      </c>
      <c r="H38" s="28" t="s">
        <v>110</v>
      </c>
      <c r="I38" s="28" t="s">
        <v>110</v>
      </c>
      <c r="J38" s="28" t="s">
        <v>110</v>
      </c>
      <c r="K38" s="28" t="s">
        <v>110</v>
      </c>
      <c r="L38" s="28" t="s">
        <v>110</v>
      </c>
      <c r="M38" s="28" t="s">
        <v>110</v>
      </c>
      <c r="N38" s="28" t="s">
        <v>110</v>
      </c>
      <c r="O38" s="28" t="s">
        <v>110</v>
      </c>
      <c r="P38" s="28" t="s">
        <v>110</v>
      </c>
      <c r="Q38" s="28" t="s">
        <v>110</v>
      </c>
      <c r="R38" s="28" t="s">
        <v>110</v>
      </c>
      <c r="S38" s="22"/>
      <c r="T38" s="22"/>
      <c r="U38" s="22"/>
      <c r="V38" s="23"/>
      <c r="W38" s="23"/>
      <c r="X38" s="23"/>
      <c r="Y38" s="23"/>
      <c r="Z38" s="22"/>
      <c r="AA38" s="22">
        <v>23</v>
      </c>
      <c r="AB38" s="22">
        <v>37</v>
      </c>
      <c r="AC38" s="23">
        <v>-1</v>
      </c>
      <c r="AD38" s="23">
        <v>0</v>
      </c>
      <c r="AE38" s="23">
        <v>0</v>
      </c>
    </row>
    <row r="39" spans="1:31" ht="36.75" customHeight="1" x14ac:dyDescent="0.15">
      <c r="A39" s="36" t="s">
        <v>99</v>
      </c>
      <c r="B39" s="36"/>
      <c r="C39" s="26" t="s">
        <v>111</v>
      </c>
      <c r="D39" s="26" t="s">
        <v>110</v>
      </c>
      <c r="E39" s="26" t="s">
        <v>110</v>
      </c>
      <c r="F39" s="26" t="s">
        <v>110</v>
      </c>
      <c r="G39" s="26" t="s">
        <v>110</v>
      </c>
      <c r="H39" s="26" t="s">
        <v>110</v>
      </c>
      <c r="I39" s="26" t="s">
        <v>110</v>
      </c>
      <c r="J39" s="26" t="s">
        <v>110</v>
      </c>
      <c r="K39" s="26" t="s">
        <v>110</v>
      </c>
      <c r="L39" s="26" t="s">
        <v>110</v>
      </c>
      <c r="M39" s="26" t="s">
        <v>110</v>
      </c>
      <c r="N39" s="26" t="s">
        <v>110</v>
      </c>
      <c r="O39" s="26" t="s">
        <v>110</v>
      </c>
      <c r="P39" s="26" t="s">
        <v>110</v>
      </c>
      <c r="Q39" s="26" t="s">
        <v>110</v>
      </c>
      <c r="R39" s="26" t="s">
        <v>110</v>
      </c>
      <c r="S39" s="22"/>
      <c r="T39" s="22"/>
      <c r="U39" s="22"/>
      <c r="V39" s="23"/>
      <c r="W39" s="23"/>
      <c r="X39" s="23"/>
      <c r="Y39" s="23"/>
      <c r="Z39" s="22"/>
      <c r="AA39" s="22">
        <v>17</v>
      </c>
      <c r="AB39" s="22">
        <v>28</v>
      </c>
      <c r="AC39" s="23">
        <v>-1</v>
      </c>
      <c r="AD39" s="23">
        <v>0</v>
      </c>
      <c r="AE39" s="23">
        <v>1</v>
      </c>
    </row>
    <row r="40" spans="1:31" ht="36.75" customHeight="1" x14ac:dyDescent="0.15">
      <c r="A40" s="37" t="s">
        <v>100</v>
      </c>
      <c r="B40" s="37"/>
      <c r="C40" s="28" t="s">
        <v>110</v>
      </c>
      <c r="D40" s="28" t="s">
        <v>110</v>
      </c>
      <c r="E40" s="28" t="s">
        <v>110</v>
      </c>
      <c r="F40" s="28" t="s">
        <v>110</v>
      </c>
      <c r="G40" s="28" t="s">
        <v>110</v>
      </c>
      <c r="H40" s="28" t="s">
        <v>110</v>
      </c>
      <c r="I40" s="28" t="s">
        <v>110</v>
      </c>
      <c r="J40" s="28" t="s">
        <v>110</v>
      </c>
      <c r="K40" s="28" t="s">
        <v>110</v>
      </c>
      <c r="L40" s="28" t="s">
        <v>110</v>
      </c>
      <c r="M40" s="28" t="s">
        <v>110</v>
      </c>
      <c r="N40" s="28" t="s">
        <v>110</v>
      </c>
      <c r="O40" s="28" t="s">
        <v>110</v>
      </c>
      <c r="P40" s="28" t="s">
        <v>110</v>
      </c>
      <c r="Q40" s="28" t="s">
        <v>110</v>
      </c>
      <c r="R40" s="28" t="s">
        <v>110</v>
      </c>
      <c r="S40" s="22"/>
      <c r="T40" s="22"/>
      <c r="U40" s="22"/>
      <c r="V40" s="23"/>
      <c r="W40" s="23"/>
      <c r="X40" s="23"/>
      <c r="Y40" s="23"/>
      <c r="Z40" s="22"/>
      <c r="AA40" s="22">
        <v>6</v>
      </c>
      <c r="AB40" s="22">
        <v>9</v>
      </c>
      <c r="AC40" s="23">
        <v>-1</v>
      </c>
      <c r="AD40" s="23">
        <v>0</v>
      </c>
      <c r="AE40" s="23">
        <v>0</v>
      </c>
    </row>
    <row r="41" spans="1:31" ht="36.75" customHeight="1" x14ac:dyDescent="0.15">
      <c r="A41" s="36" t="s">
        <v>101</v>
      </c>
      <c r="B41" s="36"/>
      <c r="C41" s="26" t="s">
        <v>110</v>
      </c>
      <c r="D41" s="26" t="s">
        <v>110</v>
      </c>
      <c r="E41" s="26" t="s">
        <v>110</v>
      </c>
      <c r="F41" s="26" t="s">
        <v>110</v>
      </c>
      <c r="G41" s="26" t="s">
        <v>110</v>
      </c>
      <c r="H41" s="26" t="s">
        <v>110</v>
      </c>
      <c r="I41" s="26" t="s">
        <v>110</v>
      </c>
      <c r="J41" s="26" t="s">
        <v>110</v>
      </c>
      <c r="K41" s="26" t="s">
        <v>110</v>
      </c>
      <c r="L41" s="26" t="s">
        <v>110</v>
      </c>
      <c r="M41" s="26" t="s">
        <v>110</v>
      </c>
      <c r="N41" s="26" t="s">
        <v>110</v>
      </c>
      <c r="O41" s="26" t="s">
        <v>110</v>
      </c>
      <c r="P41" s="26" t="s">
        <v>110</v>
      </c>
      <c r="Q41" s="26" t="s">
        <v>110</v>
      </c>
      <c r="R41" s="26" t="s">
        <v>110</v>
      </c>
      <c r="S41" s="22"/>
      <c r="T41" s="22"/>
      <c r="U41" s="22"/>
      <c r="V41" s="23"/>
      <c r="W41" s="23"/>
      <c r="X41" s="23"/>
      <c r="Y41" s="23"/>
      <c r="Z41" s="22"/>
      <c r="AA41" s="22">
        <v>3</v>
      </c>
      <c r="AB41" s="22">
        <v>5</v>
      </c>
      <c r="AC41" s="23">
        <v>0</v>
      </c>
      <c r="AD41" s="23">
        <v>0</v>
      </c>
      <c r="AE41" s="23">
        <v>0</v>
      </c>
    </row>
  </sheetData>
  <mergeCells count="62">
    <mergeCell ref="A15:B15"/>
    <mergeCell ref="A16:B16"/>
    <mergeCell ref="A17:B17"/>
    <mergeCell ref="A9:B9"/>
    <mergeCell ref="A10:B10"/>
    <mergeCell ref="A11:B11"/>
    <mergeCell ref="A12:B12"/>
    <mergeCell ref="A13:B13"/>
    <mergeCell ref="A14:B14"/>
    <mergeCell ref="A8:B8"/>
    <mergeCell ref="L2:L3"/>
    <mergeCell ref="M2:M3"/>
    <mergeCell ref="N2:N3"/>
    <mergeCell ref="O2:O3"/>
    <mergeCell ref="A4:B4"/>
    <mergeCell ref="A5:B5"/>
    <mergeCell ref="A6:B6"/>
    <mergeCell ref="A7:B7"/>
    <mergeCell ref="A1:R1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R2:R3"/>
    <mergeCell ref="P2:P3"/>
    <mergeCell ref="Q2:Q3"/>
    <mergeCell ref="A25:R25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ビットレート値・録画時間</vt:lpstr>
      <vt:lpstr>連動用</vt:lpstr>
      <vt:lpstr>ビットレート値表</vt:lpstr>
      <vt:lpstr>H.264</vt:lpstr>
      <vt:lpstr>H.265Plus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グラスフィア</dc:creator>
  <cp:lastModifiedBy>グラスフィアジャパン サポート</cp:lastModifiedBy>
  <cp:lastPrinted>2017-10-25T09:33:11Z</cp:lastPrinted>
  <dcterms:created xsi:type="dcterms:W3CDTF">2016-09-09T05:11:39Z</dcterms:created>
  <dcterms:modified xsi:type="dcterms:W3CDTF">2019-01-10T09:12:59Z</dcterms:modified>
</cp:coreProperties>
</file>